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30" windowWidth="15360" windowHeight="7605" activeTab="0"/>
  </bookViews>
  <sheets>
    <sheet name="2014-15" sheetId="1" r:id="rId1"/>
    <sheet name="Career Summary" sheetId="2" r:id="rId2"/>
    <sheet name="2013-14" sheetId="3" r:id="rId3"/>
    <sheet name="2012-13" sheetId="4" r:id="rId4"/>
    <sheet name="2011-12" sheetId="5" r:id="rId5"/>
    <sheet name="2010-11" sheetId="6" r:id="rId6"/>
    <sheet name="2009-10" sheetId="7" r:id="rId7"/>
    <sheet name="2008-09" sheetId="8" r:id="rId8"/>
    <sheet name="2007-08" sheetId="9" r:id="rId9"/>
    <sheet name="2006-07" sheetId="10" r:id="rId10"/>
    <sheet name="2005-06" sheetId="11" r:id="rId11"/>
    <sheet name="2004-05" sheetId="12" r:id="rId12"/>
  </sheets>
  <definedNames/>
  <calcPr fullCalcOnLoad="1"/>
</workbook>
</file>

<file path=xl/sharedStrings.xml><?xml version="1.0" encoding="utf-8"?>
<sst xmlns="http://schemas.openxmlformats.org/spreadsheetml/2006/main" count="2724" uniqueCount="678">
  <si>
    <t>NOV.20</t>
  </si>
  <si>
    <t>NOV.27</t>
  </si>
  <si>
    <t>DEC.04</t>
  </si>
  <si>
    <t>DEC.11</t>
  </si>
  <si>
    <t>DEC.18</t>
  </si>
  <si>
    <t>JAN.15</t>
  </si>
  <si>
    <t>JAN.22</t>
  </si>
  <si>
    <t>JAN.29</t>
  </si>
  <si>
    <t>LIONS CLUB</t>
  </si>
  <si>
    <t>KENDALL CAB</t>
  </si>
  <si>
    <t>WHITELAW AUTO</t>
  </si>
  <si>
    <t>SEP.25</t>
  </si>
  <si>
    <t>OCT.02</t>
  </si>
  <si>
    <t>OCT.09</t>
  </si>
  <si>
    <t>OCT.16</t>
  </si>
  <si>
    <t>OCT.30</t>
  </si>
  <si>
    <t>NOV.13</t>
  </si>
  <si>
    <t>OCT.24</t>
  </si>
  <si>
    <t>FEB.12</t>
  </si>
  <si>
    <t>FEB.19</t>
  </si>
  <si>
    <t>FEB.26</t>
  </si>
  <si>
    <t>REG.SEASON</t>
  </si>
  <si>
    <t>ROUND-ROBIN PLAYOFFS</t>
  </si>
  <si>
    <t>SEMI-FINALS</t>
  </si>
  <si>
    <t>MAR.19</t>
  </si>
  <si>
    <t>MAR.26</t>
  </si>
  <si>
    <t>PAUL ALEXANDER (#10)</t>
  </si>
  <si>
    <t>?</t>
  </si>
  <si>
    <t>MAR.05</t>
  </si>
  <si>
    <t>CHAMPIONSHIP DAY FINALS</t>
  </si>
  <si>
    <t>14-2</t>
  </si>
  <si>
    <t>W</t>
  </si>
  <si>
    <t>L</t>
  </si>
  <si>
    <t>3-1</t>
  </si>
  <si>
    <t>8-1</t>
  </si>
  <si>
    <t>5-1</t>
  </si>
  <si>
    <t>7-3</t>
  </si>
  <si>
    <t>G</t>
  </si>
  <si>
    <t>A</t>
  </si>
  <si>
    <t>6-2</t>
  </si>
  <si>
    <t>5-3</t>
  </si>
  <si>
    <t>GP</t>
  </si>
  <si>
    <t>PTS</t>
  </si>
  <si>
    <t>1-4</t>
  </si>
  <si>
    <t>4-3</t>
  </si>
  <si>
    <t>PIM</t>
  </si>
  <si>
    <t>GA</t>
  </si>
  <si>
    <t>MINS</t>
  </si>
  <si>
    <t>SV</t>
  </si>
  <si>
    <t>2-0</t>
  </si>
  <si>
    <t>4-6</t>
  </si>
  <si>
    <t>T</t>
  </si>
  <si>
    <t>3-3</t>
  </si>
  <si>
    <t>3-2</t>
  </si>
  <si>
    <t>5-2</t>
  </si>
  <si>
    <t>3-4</t>
  </si>
  <si>
    <t>NOTES:</t>
  </si>
  <si>
    <t>2004-05 NITEHAWK SECURITY NOVICE HOUSE LEAGUE TEAM SCHEDULE</t>
  </si>
  <si>
    <t>5-4</t>
  </si>
  <si>
    <t>TOURNAMENT</t>
  </si>
  <si>
    <t>MAR.14</t>
  </si>
  <si>
    <t>F</t>
  </si>
  <si>
    <t>EXIBITION GAMES</t>
  </si>
  <si>
    <t>MAR.12</t>
  </si>
  <si>
    <t>6-1</t>
  </si>
  <si>
    <t>7-1</t>
  </si>
  <si>
    <t>7-2</t>
  </si>
  <si>
    <t>7-5</t>
  </si>
  <si>
    <t>TEAM FINISHED REGULAR SEASON IN 1ST PLACE</t>
  </si>
  <si>
    <t>TEAM WON LEAGUE TOURNAMENT</t>
  </si>
  <si>
    <t>3-2 (SO)</t>
  </si>
  <si>
    <t xml:space="preserve"> </t>
  </si>
  <si>
    <t>SEP.24</t>
  </si>
  <si>
    <t>OCT.01</t>
  </si>
  <si>
    <t>OCT.08</t>
  </si>
  <si>
    <t>OCT.15</t>
  </si>
  <si>
    <t>OCT.22</t>
  </si>
  <si>
    <t>OCT.29</t>
  </si>
  <si>
    <t>NOV.12</t>
  </si>
  <si>
    <t>NOV.19</t>
  </si>
  <si>
    <t>NOV.26</t>
  </si>
  <si>
    <t>DEC.03</t>
  </si>
  <si>
    <t>DEC.10</t>
  </si>
  <si>
    <t>DEC.17</t>
  </si>
  <si>
    <t>JAN.14</t>
  </si>
  <si>
    <t>6-3</t>
  </si>
  <si>
    <t>2005-06 NOVICE WALMART HOUSE LEAGUE TEAM SCHEDULE</t>
  </si>
  <si>
    <t>PAUL ALEXANDER (#14)</t>
  </si>
  <si>
    <t>ERIC'S CAR WASH</t>
  </si>
  <si>
    <t>WHITELAW'S</t>
  </si>
  <si>
    <t>HUDSON'S</t>
  </si>
  <si>
    <t>ROCHEDALE</t>
  </si>
  <si>
    <t>no game</t>
  </si>
  <si>
    <t>NOV.05</t>
  </si>
  <si>
    <t>DEC.31</t>
  </si>
  <si>
    <t>JAN.21</t>
  </si>
  <si>
    <t>JAN.28</t>
  </si>
  <si>
    <t>FEB.04</t>
  </si>
  <si>
    <t>FEB.11</t>
  </si>
  <si>
    <t>FEB.18</t>
  </si>
  <si>
    <t>FEB.25</t>
  </si>
  <si>
    <t>MAR.04</t>
  </si>
  <si>
    <t>MAR.11</t>
  </si>
  <si>
    <t>MAR.18</t>
  </si>
  <si>
    <t>MAR.25</t>
  </si>
  <si>
    <t>3-5</t>
  </si>
  <si>
    <t>5-9</t>
  </si>
  <si>
    <t>REG.SEASON TOTALS</t>
  </si>
  <si>
    <t>PLAYOFFS TOTALS</t>
  </si>
  <si>
    <t>EXIBITION TOTALS</t>
  </si>
  <si>
    <t>TOURNAMENT TOTALS</t>
  </si>
  <si>
    <t>FINAL TOTALS</t>
  </si>
  <si>
    <t>0-5</t>
  </si>
  <si>
    <t>4-1</t>
  </si>
  <si>
    <t>1-0</t>
  </si>
  <si>
    <t>SEASON</t>
  </si>
  <si>
    <t>LEAGUE</t>
  </si>
  <si>
    <t>TEAM</t>
  </si>
  <si>
    <t>2004-05</t>
  </si>
  <si>
    <t>DIVISION</t>
  </si>
  <si>
    <t>WMHA</t>
  </si>
  <si>
    <t>2005-06</t>
  </si>
  <si>
    <t>WALMART</t>
  </si>
  <si>
    <t>NITEHAWK SECURITY</t>
  </si>
  <si>
    <t>NOVICE</t>
  </si>
  <si>
    <t>DEC.24</t>
  </si>
  <si>
    <t>JAN.07</t>
  </si>
  <si>
    <t>defenceman</t>
  </si>
  <si>
    <t>0-9</t>
  </si>
  <si>
    <t>6-7-2</t>
  </si>
  <si>
    <t>1-6</t>
  </si>
  <si>
    <t>48-60</t>
  </si>
  <si>
    <t>2-3</t>
  </si>
  <si>
    <t>+1</t>
  </si>
  <si>
    <t>Consolation Final</t>
  </si>
  <si>
    <t>FINISH</t>
  </si>
  <si>
    <t>HUDSONS</t>
  </si>
  <si>
    <t>3-9</t>
  </si>
  <si>
    <t>LOST CONSOLATION FINAL</t>
  </si>
  <si>
    <t>ST.THOMAS</t>
  </si>
  <si>
    <t>@</t>
  </si>
  <si>
    <t>SEP.09</t>
  </si>
  <si>
    <t>2006-07 MINOR ATOM LEGION TOURNAMENT REP TEAM SCHEDULE</t>
  </si>
  <si>
    <t>2006-07</t>
  </si>
  <si>
    <t>MHAO</t>
  </si>
  <si>
    <t>MATOM</t>
  </si>
  <si>
    <t>WOODSTOCK</t>
  </si>
  <si>
    <t>HAMILTON REPS</t>
  </si>
  <si>
    <t>BRANTFORD 99'ers</t>
  </si>
  <si>
    <t>ST.THOMAS STARS</t>
  </si>
  <si>
    <t>BURLINGTON</t>
  </si>
  <si>
    <t>SARNIA</t>
  </si>
  <si>
    <t>CAMBRIDGE HAWKS</t>
  </si>
  <si>
    <t>WATERLOO WOLVES</t>
  </si>
  <si>
    <t>STRATFORD WARRIORS</t>
  </si>
  <si>
    <t>LONDON JR KNIGHTS - GREEN</t>
  </si>
  <si>
    <t>LONDON JR KNIGHTS - GOLD</t>
  </si>
  <si>
    <t>KITCHENER JR RANGERS</t>
  </si>
  <si>
    <t>W/L</t>
  </si>
  <si>
    <t>SCORE</t>
  </si>
  <si>
    <t>NOTES</t>
  </si>
  <si>
    <t>3-7</t>
  </si>
  <si>
    <t>vs</t>
  </si>
  <si>
    <t>SEP.16</t>
  </si>
  <si>
    <t>STRATFORD</t>
  </si>
  <si>
    <t>SEP.17</t>
  </si>
  <si>
    <t>LONDON GOLD</t>
  </si>
  <si>
    <t>OCT.06</t>
  </si>
  <si>
    <t>OCT.07</t>
  </si>
  <si>
    <t>PETERBOROUGH TOURNEY</t>
  </si>
  <si>
    <t>OCT.14</t>
  </si>
  <si>
    <t>CAMBRIDGE</t>
  </si>
  <si>
    <t>OCT.28</t>
  </si>
  <si>
    <t>OCT.23</t>
  </si>
  <si>
    <t>KITCHENER</t>
  </si>
  <si>
    <t>SAT</t>
  </si>
  <si>
    <t>SUN</t>
  </si>
  <si>
    <t>FRI</t>
  </si>
  <si>
    <t>MON</t>
  </si>
  <si>
    <t>NOV.01</t>
  </si>
  <si>
    <t>NOV.04</t>
  </si>
  <si>
    <t>WED</t>
  </si>
  <si>
    <t>NOV.06</t>
  </si>
  <si>
    <t>BRANTFORD</t>
  </si>
  <si>
    <t>NOV.08</t>
  </si>
  <si>
    <t>LONDON GREEN</t>
  </si>
  <si>
    <t>NOV.11</t>
  </si>
  <si>
    <t>HAMILTON</t>
  </si>
  <si>
    <t>WATERLOO</t>
  </si>
  <si>
    <t>NOV.18</t>
  </si>
  <si>
    <t>NOV.24</t>
  </si>
  <si>
    <t>NOV.25</t>
  </si>
  <si>
    <t>DEC.02</t>
  </si>
  <si>
    <t>DEC.09</t>
  </si>
  <si>
    <t>DEC.12</t>
  </si>
  <si>
    <t>TUE</t>
  </si>
  <si>
    <t>4-4</t>
  </si>
  <si>
    <t>2-5</t>
  </si>
  <si>
    <t>0-3-1</t>
  </si>
  <si>
    <t>5-13</t>
  </si>
  <si>
    <t>14-29</t>
  </si>
  <si>
    <t>CLARINGTON</t>
  </si>
  <si>
    <t>PETERBOROUGH</t>
  </si>
  <si>
    <t>INNISFIL</t>
  </si>
  <si>
    <t>DNP</t>
  </si>
  <si>
    <t>2-6</t>
  </si>
  <si>
    <t>PLAYOFF TOTALS</t>
  </si>
  <si>
    <t>3-8</t>
  </si>
  <si>
    <t>1-13</t>
  </si>
  <si>
    <t>HUMBER VALLEY</t>
  </si>
  <si>
    <t>NORTH LONDON</t>
  </si>
  <si>
    <t>GUELPH</t>
  </si>
  <si>
    <t>4-8</t>
  </si>
  <si>
    <t>4-7</t>
  </si>
  <si>
    <t>6-4</t>
  </si>
  <si>
    <t>1-2</t>
  </si>
  <si>
    <t>1-1</t>
  </si>
  <si>
    <t>3-6</t>
  </si>
  <si>
    <t>1-3</t>
  </si>
  <si>
    <t>4-2</t>
  </si>
  <si>
    <t>5-10</t>
  </si>
  <si>
    <t>0-14</t>
  </si>
  <si>
    <t>0-7</t>
  </si>
  <si>
    <t>4-16-2</t>
  </si>
  <si>
    <t>AA-A REG.SEASON TOTALS</t>
  </si>
  <si>
    <t>A REGULAR SEASON TOTALS</t>
  </si>
  <si>
    <t>JAN.06</t>
  </si>
  <si>
    <t>JAN.08</t>
  </si>
  <si>
    <t>JAN.12</t>
  </si>
  <si>
    <t>JAN.13</t>
  </si>
  <si>
    <t>LONDON TOURNEY</t>
  </si>
  <si>
    <t>LONDON TOURNEY SF</t>
  </si>
  <si>
    <t>PORT CREDIT</t>
  </si>
  <si>
    <t>ERINDALE</t>
  </si>
  <si>
    <t xml:space="preserve">vs  </t>
  </si>
  <si>
    <t>THU</t>
  </si>
  <si>
    <t>JAN.20</t>
  </si>
  <si>
    <t>JAN.27</t>
  </si>
  <si>
    <t>FEB.08</t>
  </si>
  <si>
    <t>FEB.10</t>
  </si>
  <si>
    <t>10th</t>
  </si>
  <si>
    <t>0-3</t>
  </si>
  <si>
    <t>6-0</t>
  </si>
  <si>
    <t>SSE LONDON WILD</t>
  </si>
  <si>
    <t>2-4</t>
  </si>
  <si>
    <t>0-1</t>
  </si>
  <si>
    <t>2-2</t>
  </si>
  <si>
    <t>4-0</t>
  </si>
  <si>
    <t>FINAL REGULAR SEASON TOTALS</t>
  </si>
  <si>
    <t>1-8</t>
  </si>
  <si>
    <t>45-125</t>
  </si>
  <si>
    <t>3-4-3</t>
  </si>
  <si>
    <t>24-23</t>
  </si>
  <si>
    <t>7-20-5</t>
  </si>
  <si>
    <t>69-148</t>
  </si>
  <si>
    <t>FEB.17</t>
  </si>
  <si>
    <t>FEB.23</t>
  </si>
  <si>
    <t>FEB.24</t>
  </si>
  <si>
    <t>2-1 (OT)</t>
  </si>
  <si>
    <t>MHAO BRISTOL A SEMIFINALS</t>
  </si>
  <si>
    <t>MAR.03</t>
  </si>
  <si>
    <t>MAR.10</t>
  </si>
  <si>
    <t>2L</t>
  </si>
  <si>
    <t>1T,1L</t>
  </si>
  <si>
    <t>1W,1L</t>
  </si>
  <si>
    <t>1W,1T</t>
  </si>
  <si>
    <t>2W,1L</t>
  </si>
  <si>
    <t>1-5</t>
  </si>
  <si>
    <t>MHAO BRISTOL A SEMIFINALS , DNP</t>
  </si>
  <si>
    <t>3-4-0</t>
  </si>
  <si>
    <t>14-18</t>
  </si>
  <si>
    <t>10th SEEDED AA/A , LOST BRISTOL A SF</t>
  </si>
  <si>
    <t xml:space="preserve">     --- </t>
  </si>
  <si>
    <t xml:space="preserve">   --- </t>
  </si>
  <si>
    <t>PICKERING TOURNEY</t>
  </si>
  <si>
    <t>APR.06</t>
  </si>
  <si>
    <t>APR.07</t>
  </si>
  <si>
    <t>AURORA</t>
  </si>
  <si>
    <t>VALLEY EAST</t>
  </si>
  <si>
    <t>AJAX</t>
  </si>
  <si>
    <t>3-10-0</t>
  </si>
  <si>
    <t>33-43</t>
  </si>
  <si>
    <t>2007-08 ATOM MD TEAM SCHEDULE</t>
  </si>
  <si>
    <t>SEP.30</t>
  </si>
  <si>
    <t>OCT.13</t>
  </si>
  <si>
    <t>OCT.17</t>
  </si>
  <si>
    <t>OCT.21</t>
  </si>
  <si>
    <t>OCT.27</t>
  </si>
  <si>
    <t>NOV.03</t>
  </si>
  <si>
    <t>NOV.10</t>
  </si>
  <si>
    <t>NOV.17</t>
  </si>
  <si>
    <t>DEC.05</t>
  </si>
  <si>
    <t>DEC.15</t>
  </si>
  <si>
    <t>DEC.16</t>
  </si>
  <si>
    <t>DEC.22</t>
  </si>
  <si>
    <t>JAN.05</t>
  </si>
  <si>
    <t>JAN.19</t>
  </si>
  <si>
    <t>JAN.26</t>
  </si>
  <si>
    <t>FEB.09</t>
  </si>
  <si>
    <t>FEB.16</t>
  </si>
  <si>
    <t>MAR.01</t>
  </si>
  <si>
    <t xml:space="preserve">NORTH LONDON </t>
  </si>
  <si>
    <t>WEST LONDON</t>
  </si>
  <si>
    <t>OAKRIDGE</t>
  </si>
  <si>
    <t>SSE WILD</t>
  </si>
  <si>
    <t>REGULAR SEASON TOTALS</t>
  </si>
  <si>
    <t>DEC.01</t>
  </si>
  <si>
    <t>BURLINGTON TOURNEY</t>
  </si>
  <si>
    <t>ST.CATHERINES TOURNEY</t>
  </si>
  <si>
    <t>2007-08</t>
  </si>
  <si>
    <t>ATOM MD</t>
  </si>
  <si>
    <t>1-10</t>
  </si>
  <si>
    <t>FCHL</t>
  </si>
  <si>
    <t>0-4</t>
  </si>
  <si>
    <t>1-12</t>
  </si>
  <si>
    <t>0-8</t>
  </si>
  <si>
    <t>2-7</t>
  </si>
  <si>
    <t>1-11</t>
  </si>
  <si>
    <t>PAUL ALEXANDER'S CAREER SUMMARY (Exibition, Reg.Season, Playoffs, &amp; Tournaments)</t>
  </si>
  <si>
    <t>0-13</t>
  </si>
  <si>
    <t>0-6</t>
  </si>
  <si>
    <t>NORWICH</t>
  </si>
  <si>
    <t>1L</t>
  </si>
  <si>
    <t>LONDON</t>
  </si>
  <si>
    <t>0-16</t>
  </si>
  <si>
    <t>ppd</t>
  </si>
  <si>
    <t>W,1L</t>
  </si>
  <si>
    <t>0-10</t>
  </si>
  <si>
    <t>5L</t>
  </si>
  <si>
    <t>FEB.02</t>
  </si>
  <si>
    <t>KITCHENER BLUE</t>
  </si>
  <si>
    <t>WATERLOO ICEWOLVES</t>
  </si>
  <si>
    <t>0-15</t>
  </si>
  <si>
    <t>0-12</t>
  </si>
  <si>
    <t>4L,1T</t>
  </si>
  <si>
    <t>MAR.16</t>
  </si>
  <si>
    <t>MAR.22</t>
  </si>
  <si>
    <t>DNP - Personal Reasons</t>
  </si>
  <si>
    <t>1-9</t>
  </si>
  <si>
    <t>LAST REG.SEASON (0-29-1) , LOST 1ST RD</t>
  </si>
  <si>
    <t>2008-09</t>
  </si>
  <si>
    <t>SEP.06</t>
  </si>
  <si>
    <t>SEP.07</t>
  </si>
  <si>
    <t>0-2</t>
  </si>
  <si>
    <t>wore sweater #7</t>
  </si>
  <si>
    <t>INGERSOLL</t>
  </si>
  <si>
    <t>SEP.29</t>
  </si>
  <si>
    <t>ST.CATHERINES</t>
  </si>
  <si>
    <t>OCT.19</t>
  </si>
  <si>
    <t>BRANTFORD (MHAO)</t>
  </si>
  <si>
    <t>STRATFORD (MHAO)</t>
  </si>
  <si>
    <t>WOODSTOCK LEGION TOURNEY</t>
  </si>
  <si>
    <t>WOODSTOCK LEGION TOURNEY SF</t>
  </si>
  <si>
    <t>KITCHENER RED</t>
  </si>
  <si>
    <t>WATERLOO TIMBER WOLVES</t>
  </si>
  <si>
    <t>WATERLOO ICE WOLVES</t>
  </si>
  <si>
    <t>NOV.16</t>
  </si>
  <si>
    <t>DEC.07</t>
  </si>
  <si>
    <t>DEC.13</t>
  </si>
  <si>
    <t>DEC.19</t>
  </si>
  <si>
    <t>DEC.21</t>
  </si>
  <si>
    <t>JAN.10</t>
  </si>
  <si>
    <t>JAN.11</t>
  </si>
  <si>
    <t>2008-09 MHAO MD MPEEWEE TEAM SCHEDULE</t>
  </si>
  <si>
    <t>MPEEWEE MD</t>
  </si>
  <si>
    <t>NOV.21</t>
  </si>
  <si>
    <t>NOV.22</t>
  </si>
  <si>
    <t>CAMBRIDGE TOURNEY</t>
  </si>
  <si>
    <t>CAMBRIDGE SELECT</t>
  </si>
  <si>
    <t>2-1</t>
  </si>
  <si>
    <t>1W</t>
  </si>
  <si>
    <t>ppd.</t>
  </si>
  <si>
    <t>JAN 30</t>
  </si>
  <si>
    <t>JAN 31</t>
  </si>
  <si>
    <t>SARNIA JR STING</t>
  </si>
  <si>
    <t>OAKVILLE</t>
  </si>
  <si>
    <t>WEST LONDON TOURNEY</t>
  </si>
  <si>
    <t>JAN.09</t>
  </si>
  <si>
    <t>2-8</t>
  </si>
  <si>
    <t>JAN.18</t>
  </si>
  <si>
    <t>JAN.23</t>
  </si>
  <si>
    <t>JAN.24</t>
  </si>
  <si>
    <t>FEB.07</t>
  </si>
  <si>
    <t>1W,2L</t>
  </si>
  <si>
    <t>3L</t>
  </si>
  <si>
    <t>2-15</t>
  </si>
  <si>
    <t>18-83</t>
  </si>
  <si>
    <t>FINAL TOTALS (REG.SEASON,PLAYOFFS,TOURNAMENTS)</t>
  </si>
  <si>
    <t>FEB.21</t>
  </si>
  <si>
    <t>MAR.15</t>
  </si>
  <si>
    <t>MAR.20</t>
  </si>
  <si>
    <t>MAR.21</t>
  </si>
  <si>
    <t>LMHA THUNDER CLASSIC</t>
  </si>
  <si>
    <t>LMHA</t>
  </si>
  <si>
    <t>1-12-1</t>
  </si>
  <si>
    <t>16-60</t>
  </si>
  <si>
    <t>7th REG.SEASON , LOST 1ST RD</t>
  </si>
  <si>
    <t>2-6-1</t>
  </si>
  <si>
    <t>12-21</t>
  </si>
  <si>
    <t>5-33-2</t>
  </si>
  <si>
    <t>2009-10</t>
  </si>
  <si>
    <t>PEEWEE</t>
  </si>
  <si>
    <t>CAW</t>
  </si>
  <si>
    <t>2009-10 CAW PEEWEE HOUSE LEAGUE TEAM SCHEDULE</t>
  </si>
  <si>
    <t>03-Oct-09</t>
  </si>
  <si>
    <t>28-Nov-09</t>
  </si>
  <si>
    <t>05-Dec-09</t>
  </si>
  <si>
    <t>26-Sep-09</t>
  </si>
  <si>
    <t>RESULT</t>
  </si>
  <si>
    <t>Kendall Cab</t>
  </si>
  <si>
    <t>Jamieson  - Hilts</t>
  </si>
  <si>
    <t>Jr. Gades</t>
  </si>
  <si>
    <t>played defence</t>
  </si>
  <si>
    <t>7-6</t>
  </si>
  <si>
    <t>DNP - away at party</t>
  </si>
  <si>
    <t>9-2</t>
  </si>
  <si>
    <t>played centre</t>
  </si>
  <si>
    <t>Jr.Gades</t>
  </si>
  <si>
    <t>vs OPPONENTS</t>
  </si>
  <si>
    <t>PAUL ALEXANDER (DEFENCEMAN - # 9)</t>
  </si>
  <si>
    <t>clinched 1st place</t>
  </si>
  <si>
    <t>1st REG. SEASON , CHAMPIONS</t>
  </si>
  <si>
    <t>8-2</t>
  </si>
  <si>
    <t>4W,2L</t>
  </si>
  <si>
    <t>6W,1L</t>
  </si>
  <si>
    <t>4W,2L,1T</t>
  </si>
  <si>
    <t>2-3 (OT)</t>
  </si>
  <si>
    <t>Champsionship Final - Won Silver Medal</t>
  </si>
  <si>
    <t>2010-11</t>
  </si>
  <si>
    <t>BANTAM</t>
  </si>
  <si>
    <t>Scotia Bank</t>
  </si>
  <si>
    <t>Leon's Furniture</t>
  </si>
  <si>
    <t>2010-11 MILLARD GLASS BANTAM HOUSE LEAGUE TEAM SCHEDULE</t>
  </si>
  <si>
    <t>Sun</t>
  </si>
  <si>
    <t>Mon</t>
  </si>
  <si>
    <t>Legion</t>
  </si>
  <si>
    <t>4-5</t>
  </si>
  <si>
    <t>PAUL ALEXANDER (FORWARD - # 15)</t>
  </si>
  <si>
    <t>MILLARD GLASS</t>
  </si>
  <si>
    <t>9-1</t>
  </si>
  <si>
    <t>TOTALS</t>
  </si>
  <si>
    <t>MILLARD</t>
  </si>
  <si>
    <t>SCOTIA</t>
  </si>
  <si>
    <t>LEONS</t>
  </si>
  <si>
    <t>LEGION</t>
  </si>
  <si>
    <t>Scotia</t>
  </si>
  <si>
    <t>Leons</t>
  </si>
  <si>
    <t>Standings</t>
  </si>
  <si>
    <t>x</t>
  </si>
  <si>
    <t>2-9</t>
  </si>
  <si>
    <t>NA</t>
  </si>
  <si>
    <t>9-3</t>
  </si>
  <si>
    <t>5-11</t>
  </si>
  <si>
    <t>10-5</t>
  </si>
  <si>
    <t>Fri</t>
  </si>
  <si>
    <t>Sat</t>
  </si>
  <si>
    <t>2-10</t>
  </si>
  <si>
    <t>5-6</t>
  </si>
  <si>
    <t>WON SILVER MEDAL</t>
  </si>
  <si>
    <r>
      <t xml:space="preserve">2nd REG.SEASON , </t>
    </r>
    <r>
      <rPr>
        <b/>
        <sz val="10"/>
        <color indexed="48"/>
        <rFont val="Arial"/>
        <family val="2"/>
      </rPr>
      <t>LOST FINAL (WON SILVER MEDAL)</t>
    </r>
  </si>
  <si>
    <r>
      <t>1st REG.SEASON</t>
    </r>
    <r>
      <rPr>
        <b/>
        <sz val="10"/>
        <rFont val="Arial"/>
        <family val="2"/>
      </rPr>
      <t xml:space="preserve"> ,</t>
    </r>
    <r>
      <rPr>
        <b/>
        <sz val="10"/>
        <color indexed="15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LOST FINAL IN OT (WON SILVER MEDAL)</t>
    </r>
  </si>
  <si>
    <t>Sep.25</t>
  </si>
  <si>
    <t>2011-12</t>
  </si>
  <si>
    <t>Oct.02</t>
  </si>
  <si>
    <t>Oct.09</t>
  </si>
  <si>
    <t>Oct.16</t>
  </si>
  <si>
    <t>Oct.24</t>
  </si>
  <si>
    <t>Oct.30</t>
  </si>
  <si>
    <t>Nov.07</t>
  </si>
  <si>
    <t>Nov.13</t>
  </si>
  <si>
    <t>Nov.21</t>
  </si>
  <si>
    <t>Nov.27</t>
  </si>
  <si>
    <t>Dec.05</t>
  </si>
  <si>
    <t>Dec.12</t>
  </si>
  <si>
    <t>Dec.18</t>
  </si>
  <si>
    <t>Jan.09</t>
  </si>
  <si>
    <t>Jan.15</t>
  </si>
  <si>
    <t>Jan.22</t>
  </si>
  <si>
    <t>Jan.30</t>
  </si>
  <si>
    <t>Feb.13</t>
  </si>
  <si>
    <t>Feb.19</t>
  </si>
  <si>
    <t>Feb.26</t>
  </si>
  <si>
    <t>Mar.04</t>
  </si>
  <si>
    <t>Mar.11</t>
  </si>
  <si>
    <t>Mar.18</t>
  </si>
  <si>
    <t>Mar.25</t>
  </si>
  <si>
    <t>PAUL ALEXANDER (FORWARD - # 13)</t>
  </si>
  <si>
    <t>ROCHDALE</t>
  </si>
  <si>
    <t>2011-12 ROCHDALE BANTAM HOUSE LEAGUE TEAM SCHEDULE</t>
  </si>
  <si>
    <t>7-4</t>
  </si>
  <si>
    <t>Apr.01</t>
  </si>
  <si>
    <t>Mar.30</t>
  </si>
  <si>
    <t>Mar.31</t>
  </si>
  <si>
    <t>GM</t>
  </si>
  <si>
    <t>SUSP</t>
  </si>
  <si>
    <t>DNP (2) , SUSP</t>
  </si>
  <si>
    <t>BRONZE MEDAL GAME</t>
  </si>
  <si>
    <t>Sep.30</t>
  </si>
  <si>
    <t>MCLEAN ALARMS</t>
  </si>
  <si>
    <t>SCOTIABANK</t>
  </si>
  <si>
    <t>Oct.07</t>
  </si>
  <si>
    <t>2012-13 SPRINGBANK PHARMASAVE MIDGET HOUSE LEAGUE TEAM SCHEDULE</t>
  </si>
  <si>
    <t>2012-13</t>
  </si>
  <si>
    <t>MIDGET</t>
  </si>
  <si>
    <t>SPRINGBANK PHARMASAVE</t>
  </si>
  <si>
    <t>PAUL ALEXANDER (FORWARD - # 16)</t>
  </si>
  <si>
    <t>Oct.15</t>
  </si>
  <si>
    <t>Oct.21</t>
  </si>
  <si>
    <t>Oct.28</t>
  </si>
  <si>
    <t>Oct.31</t>
  </si>
  <si>
    <t>TOURNAMENT COMMITTEE</t>
  </si>
  <si>
    <t>RBC</t>
  </si>
  <si>
    <t>Wed</t>
  </si>
  <si>
    <t>BELL</t>
  </si>
  <si>
    <t>Nov.05</t>
  </si>
  <si>
    <t>10-4</t>
  </si>
  <si>
    <t>5-5</t>
  </si>
  <si>
    <t>KELSEY'S</t>
  </si>
  <si>
    <t>815</t>
  </si>
  <si>
    <t>7</t>
  </si>
  <si>
    <t>9</t>
  </si>
  <si>
    <t>945</t>
  </si>
  <si>
    <t>Nov.14</t>
  </si>
  <si>
    <t>Nov.25</t>
  </si>
  <si>
    <t>Dec.16</t>
  </si>
  <si>
    <t>Dec.30</t>
  </si>
  <si>
    <t>Jan.21</t>
  </si>
  <si>
    <t>Feb.03</t>
  </si>
  <si>
    <t>Tue</t>
  </si>
  <si>
    <t>Nov.19</t>
  </si>
  <si>
    <t>Nov.20</t>
  </si>
  <si>
    <t>Nov.26</t>
  </si>
  <si>
    <t>Dec.02</t>
  </si>
  <si>
    <t>Dec.09</t>
  </si>
  <si>
    <t>715</t>
  </si>
  <si>
    <t>Dec.15</t>
  </si>
  <si>
    <t>Dec.23</t>
  </si>
  <si>
    <t>Jan.14</t>
  </si>
  <si>
    <t>Jan.28</t>
  </si>
  <si>
    <t>Feb.04</t>
  </si>
  <si>
    <t>Feb.16</t>
  </si>
  <si>
    <t>515</t>
  </si>
  <si>
    <t>Feb.17</t>
  </si>
  <si>
    <t>Feb.25</t>
  </si>
  <si>
    <t>Mar.09</t>
  </si>
  <si>
    <t>Feb.10</t>
  </si>
  <si>
    <t>MISC</t>
  </si>
  <si>
    <t>7-7</t>
  </si>
  <si>
    <t>8-4</t>
  </si>
  <si>
    <t>3-0</t>
  </si>
  <si>
    <t>Mar.05</t>
  </si>
  <si>
    <t>8</t>
  </si>
  <si>
    <t>8-7</t>
  </si>
  <si>
    <t>ccd.</t>
  </si>
  <si>
    <t>D</t>
  </si>
  <si>
    <t>Mar.22</t>
  </si>
  <si>
    <t>PLAYOFFS</t>
  </si>
  <si>
    <t>FINAL</t>
  </si>
  <si>
    <t>Mar.23</t>
  </si>
  <si>
    <t>9-4</t>
  </si>
  <si>
    <t>NOTE:  Brenda indicates some games scoring may not have been reported …</t>
  </si>
  <si>
    <t>11</t>
  </si>
  <si>
    <t>745</t>
  </si>
  <si>
    <r>
      <t xml:space="preserve">1st REG. SEASON </t>
    </r>
    <r>
      <rPr>
        <sz val="10"/>
        <rFont val="Arial"/>
        <family val="2"/>
      </rPr>
      <t>, ELIMINATED IN ROUND ROBIN</t>
    </r>
  </si>
  <si>
    <t>ROUND-ROBIN</t>
  </si>
  <si>
    <t>ROUND-ROBIN , ELIMINATED</t>
  </si>
  <si>
    <r>
      <t xml:space="preserve">LAST REG.SEASON , </t>
    </r>
    <r>
      <rPr>
        <b/>
        <sz val="10"/>
        <rFont val="Arial"/>
        <family val="2"/>
      </rPr>
      <t>LOST BRONZE MEDAL GAME</t>
    </r>
  </si>
  <si>
    <t>Oct 06 2013</t>
  </si>
  <si>
    <t>Bell World</t>
  </si>
  <si>
    <t>Southwood Green</t>
  </si>
  <si>
    <t>Oct 13 2013</t>
  </si>
  <si>
    <t>Kelsey's</t>
  </si>
  <si>
    <t>Oct 21 2013</t>
  </si>
  <si>
    <t>Scotiabank</t>
  </si>
  <si>
    <t>Oct 27 2013</t>
  </si>
  <si>
    <t>Pharmasave - Springbank</t>
  </si>
  <si>
    <t>Oct 28 2013</t>
  </si>
  <si>
    <t>McLeans Alarm</t>
  </si>
  <si>
    <t>Nov 03 2013</t>
  </si>
  <si>
    <t>Nov 11 2013</t>
  </si>
  <si>
    <t>Nov 17 2013</t>
  </si>
  <si>
    <t>Nov 18 2013</t>
  </si>
  <si>
    <t>Nov 24 2013</t>
  </si>
  <si>
    <t>Dec 01 2013</t>
  </si>
  <si>
    <t>Dec 08 2013</t>
  </si>
  <si>
    <t>Dec 15 2013</t>
  </si>
  <si>
    <t>Dec 22 2013</t>
  </si>
  <si>
    <t>Dec 29 2013</t>
  </si>
  <si>
    <t>Dec 30 2013</t>
  </si>
  <si>
    <t>Jan 12 2014</t>
  </si>
  <si>
    <t>Jan 13 2014</t>
  </si>
  <si>
    <t>Jan 19 2014</t>
  </si>
  <si>
    <t>Jan 21 2014</t>
  </si>
  <si>
    <t>Feb 02 2014</t>
  </si>
  <si>
    <t>Feb 03 2014</t>
  </si>
  <si>
    <t>Feb 10 2014</t>
  </si>
  <si>
    <t>Feb 11 2014</t>
  </si>
  <si>
    <t>Feb 23 2014</t>
  </si>
  <si>
    <t>Feb 25 2014</t>
  </si>
  <si>
    <t>Mar 02 2014</t>
  </si>
  <si>
    <t>Mar 09 2014</t>
  </si>
  <si>
    <t>Mar 16 2014</t>
  </si>
  <si>
    <t>Mar 18 2014</t>
  </si>
  <si>
    <t>Mar 23 2014</t>
  </si>
  <si>
    <t>2013-14 MONTANAS MIDGET HOUSE LEAGUE TEAM SCHEDULE</t>
  </si>
  <si>
    <t>2013-14</t>
  </si>
  <si>
    <t>MONTANAS</t>
  </si>
  <si>
    <t>game-tying goal</t>
  </si>
  <si>
    <t>PAUL ALEXANDER (FORWARD - # 7)</t>
  </si>
  <si>
    <t>sick</t>
  </si>
  <si>
    <t>busy</t>
  </si>
  <si>
    <t>Southwood Red</t>
  </si>
  <si>
    <t>Nov 30 2013</t>
  </si>
  <si>
    <t>Dec 21 2013</t>
  </si>
  <si>
    <t>10-6</t>
  </si>
  <si>
    <t>5-8</t>
  </si>
  <si>
    <t>12-8</t>
  </si>
  <si>
    <t>super bowl</t>
  </si>
  <si>
    <t>6-6</t>
  </si>
  <si>
    <t>zsc carnival</t>
  </si>
  <si>
    <t>Mar 22 2014</t>
  </si>
  <si>
    <t>Mar 28 2014</t>
  </si>
  <si>
    <t>Mar 29 2014</t>
  </si>
  <si>
    <t>3W,2L,1T</t>
  </si>
  <si>
    <t>3W,1L,2T</t>
  </si>
  <si>
    <t>4W,2L,2T</t>
  </si>
  <si>
    <t>2W.3L,2T</t>
  </si>
  <si>
    <t>3W,3L,1T</t>
  </si>
  <si>
    <t>15W,11L,8T</t>
  </si>
  <si>
    <t>152GF,144GA</t>
  </si>
  <si>
    <t>2nd REG.SEASON , ELIMINATED IN ROUND ROBIN</t>
  </si>
  <si>
    <t>2014-15 JONES SHARPENING SERVICES MIDGET HOUSE LEAGUE TEAM SCHEDULE</t>
  </si>
  <si>
    <t>Sep 28 2014</t>
  </si>
  <si>
    <t>Montana"s</t>
  </si>
  <si>
    <t>Sep 29 2014</t>
  </si>
  <si>
    <t>McLean Alarm</t>
  </si>
  <si>
    <t>Oct 05 2014</t>
  </si>
  <si>
    <t>Oct 12 2014</t>
  </si>
  <si>
    <t>Oct 19 2014</t>
  </si>
  <si>
    <t>Oct 20 2014</t>
  </si>
  <si>
    <t>Oct 26 2014</t>
  </si>
  <si>
    <t>Nov 02 2014</t>
  </si>
  <si>
    <t>Nov 09 2014</t>
  </si>
  <si>
    <t>Nov 10 2014</t>
  </si>
  <si>
    <t>Nov 16 2014</t>
  </si>
  <si>
    <t>Nov 23 2014</t>
  </si>
  <si>
    <t>Dec 01 2014</t>
  </si>
  <si>
    <t>Dec 07 2014</t>
  </si>
  <si>
    <t>Dec 14 2014</t>
  </si>
  <si>
    <t>Dec 16 2014</t>
  </si>
  <si>
    <t>Dec 21 2014</t>
  </si>
  <si>
    <t>Dec 29 2014</t>
  </si>
  <si>
    <t>Jan 05 2015</t>
  </si>
  <si>
    <t>Jan 13 2015</t>
  </si>
  <si>
    <t>Jan 18 2015</t>
  </si>
  <si>
    <t>Jan 25 2015</t>
  </si>
  <si>
    <t>Jan 27 2015</t>
  </si>
  <si>
    <t>Feb 01 2015</t>
  </si>
  <si>
    <t>Feb 09 2015</t>
  </si>
  <si>
    <t>Feb 15 2015</t>
  </si>
  <si>
    <t>Feb 22 2015</t>
  </si>
  <si>
    <t>Feb 24 2015</t>
  </si>
  <si>
    <t>Mar 03 2015</t>
  </si>
  <si>
    <t>Mar 08 2015</t>
  </si>
  <si>
    <t>Mar 15 2015</t>
  </si>
  <si>
    <t>2014-15</t>
  </si>
  <si>
    <t>JUVENILE</t>
  </si>
  <si>
    <t>JONES SHARPENING SERVICE</t>
  </si>
  <si>
    <t>11 seasons</t>
  </si>
  <si>
    <t>DNP - sick</t>
  </si>
  <si>
    <t>PAUL ALEXANDER (FORWARD - # 11)</t>
  </si>
  <si>
    <t>EX</t>
  </si>
  <si>
    <t>7-8</t>
  </si>
  <si>
    <t>6-8</t>
  </si>
  <si>
    <t>Nov 29 2014</t>
  </si>
  <si>
    <t>Feb 21 2015</t>
  </si>
  <si>
    <t>9-6</t>
  </si>
  <si>
    <t>11-7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</si>
</sst>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5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 quotePrefix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 quotePrefix="1">
      <alignment/>
    </xf>
    <xf numFmtId="17" fontId="0" fillId="0" borderId="0" xfId="0" applyNumberFormat="1" applyFont="1" applyAlignment="1">
      <alignment/>
    </xf>
    <xf numFmtId="0" fontId="2" fillId="0" borderId="0" xfId="56" applyFont="1" applyFill="1" applyBorder="1" applyAlignment="1">
      <alignment horizontal="left" vertical="top"/>
      <protection/>
    </xf>
    <xf numFmtId="15" fontId="2" fillId="0" borderId="0" xfId="56" applyNumberFormat="1" applyFont="1" applyFill="1" applyBorder="1" applyAlignment="1">
      <alignment horizontal="left" vertical="top"/>
      <protection/>
    </xf>
    <xf numFmtId="18" fontId="2" fillId="0" borderId="0" xfId="56" applyNumberFormat="1" applyFont="1" applyFill="1" applyBorder="1" applyAlignment="1">
      <alignment horizontal="left" vertical="top"/>
      <protection/>
    </xf>
    <xf numFmtId="0" fontId="1" fillId="0" borderId="0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5" fontId="2" fillId="0" borderId="0" xfId="56" applyNumberFormat="1" applyFont="1" applyFill="1" applyBorder="1" applyAlignment="1">
      <alignment horizontal="left" vertical="top"/>
      <protection/>
    </xf>
    <xf numFmtId="0" fontId="9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16" fontId="0" fillId="0" borderId="0" xfId="0" applyNumberFormat="1" applyFont="1" applyAlignment="1" quotePrefix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56" applyNumberFormat="1" applyFont="1" applyFill="1" applyBorder="1" applyAlignment="1">
      <alignment horizontal="left" vertical="top"/>
      <protection/>
    </xf>
    <xf numFmtId="49" fontId="4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8" fontId="0" fillId="0" borderId="0" xfId="0" applyNumberFormat="1" applyAlignment="1">
      <alignment vertical="center" wrapText="1"/>
    </xf>
    <xf numFmtId="0" fontId="0" fillId="0" borderId="0" xfId="0" applyAlignment="1" quotePrefix="1">
      <alignment vertical="center" wrapText="1"/>
    </xf>
    <xf numFmtId="0" fontId="0" fillId="0" borderId="0" xfId="0" applyFont="1" applyAlignment="1" quotePrefix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eewee " xfId="56"/>
    <cellStyle name="Normal_Peewee H.L.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4.57421875" style="0" bestFit="1" customWidth="1"/>
    <col min="2" max="2" width="15.421875" style="0" bestFit="1" customWidth="1"/>
    <col min="3" max="3" width="10.421875" style="0" customWidth="1"/>
    <col min="4" max="4" width="34.140625" style="0" bestFit="1" customWidth="1"/>
    <col min="5" max="5" width="15.8515625" style="0" bestFit="1" customWidth="1"/>
    <col min="7" max="7" width="8.28125" style="0" bestFit="1" customWidth="1"/>
    <col min="8" max="8" width="7.421875" style="0" bestFit="1" customWidth="1"/>
    <col min="9" max="9" width="1.57421875" style="0" bestFit="1" customWidth="1"/>
    <col min="10" max="10" width="3.7109375" style="0" bestFit="1" customWidth="1"/>
    <col min="11" max="11" width="2.421875" style="0" bestFit="1" customWidth="1"/>
    <col min="12" max="12" width="3.00390625" style="0" bestFit="1" customWidth="1"/>
    <col min="13" max="13" width="4.7109375" style="0" bestFit="1" customWidth="1"/>
    <col min="14" max="14" width="4.421875" style="0" bestFit="1" customWidth="1"/>
    <col min="16" max="16" width="14.28125" style="0" bestFit="1" customWidth="1"/>
  </cols>
  <sheetData>
    <row r="1" spans="2:16" ht="12.75">
      <c r="B1" s="3">
        <f ca="1">NOW()</f>
        <v>41988.40337523148</v>
      </c>
      <c r="C1" s="36"/>
      <c r="D1" s="2" t="s">
        <v>670</v>
      </c>
      <c r="F1" s="2"/>
      <c r="G1" s="2"/>
      <c r="H1" s="2"/>
      <c r="I1" s="2"/>
      <c r="J1" s="8"/>
      <c r="K1" s="2"/>
      <c r="L1" s="2"/>
      <c r="M1" s="2"/>
      <c r="N1" s="2"/>
      <c r="O1" s="2"/>
      <c r="P1" s="2"/>
    </row>
    <row r="2" spans="2:16" ht="12.75">
      <c r="B2" s="2"/>
      <c r="C2" s="36" t="s">
        <v>631</v>
      </c>
      <c r="D2" s="2"/>
      <c r="E2" s="2"/>
      <c r="F2" s="2"/>
      <c r="G2" s="2"/>
      <c r="H2" s="2"/>
      <c r="I2" s="2"/>
      <c r="J2" s="8"/>
      <c r="K2" s="2"/>
      <c r="L2" s="2"/>
      <c r="M2" s="2"/>
      <c r="N2" s="2"/>
      <c r="O2" s="2"/>
      <c r="P2" s="2"/>
    </row>
    <row r="3" spans="2:10" ht="12.75">
      <c r="B3" s="2"/>
      <c r="C3" s="37"/>
      <c r="E3" s="12"/>
      <c r="J3" s="9"/>
    </row>
    <row r="4" spans="2:16" ht="12.75">
      <c r="B4" s="2" t="s">
        <v>71</v>
      </c>
      <c r="C4" s="37"/>
      <c r="E4" s="12"/>
      <c r="G4" s="2" t="s">
        <v>408</v>
      </c>
      <c r="H4" s="2" t="s">
        <v>159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/>
      <c r="P4" s="2" t="s">
        <v>160</v>
      </c>
    </row>
    <row r="6" spans="1:16" ht="12.75">
      <c r="A6" t="s">
        <v>433</v>
      </c>
      <c r="B6" s="44" t="s">
        <v>632</v>
      </c>
      <c r="C6" s="45">
        <v>0.7916666666666666</v>
      </c>
      <c r="D6" s="44" t="s">
        <v>633</v>
      </c>
      <c r="E6" t="s">
        <v>569</v>
      </c>
      <c r="F6" s="44" t="s">
        <v>671</v>
      </c>
      <c r="G6" s="44" t="s">
        <v>31</v>
      </c>
      <c r="H6" s="46" t="s">
        <v>36</v>
      </c>
      <c r="J6">
        <v>0</v>
      </c>
      <c r="K6">
        <v>0</v>
      </c>
      <c r="L6">
        <v>0</v>
      </c>
      <c r="M6">
        <f>K6+L6</f>
        <v>0</v>
      </c>
      <c r="N6">
        <v>0</v>
      </c>
      <c r="P6" t="s">
        <v>669</v>
      </c>
    </row>
    <row r="7" spans="1:14" ht="12.75">
      <c r="A7" t="s">
        <v>434</v>
      </c>
      <c r="B7" s="44" t="s">
        <v>634</v>
      </c>
      <c r="C7" s="45">
        <v>0.875</v>
      </c>
      <c r="D7" s="44" t="s">
        <v>635</v>
      </c>
      <c r="E7" t="s">
        <v>569</v>
      </c>
      <c r="F7" s="44" t="s">
        <v>671</v>
      </c>
      <c r="G7" s="44" t="s">
        <v>31</v>
      </c>
      <c r="H7" s="46" t="s">
        <v>36</v>
      </c>
      <c r="J7">
        <v>1</v>
      </c>
      <c r="K7">
        <v>0</v>
      </c>
      <c r="L7">
        <v>1</v>
      </c>
      <c r="M7">
        <f>K7+L7</f>
        <v>1</v>
      </c>
      <c r="N7">
        <v>0</v>
      </c>
    </row>
    <row r="8" spans="1:14" ht="12.75">
      <c r="A8" t="s">
        <v>433</v>
      </c>
      <c r="B8" s="44" t="s">
        <v>636</v>
      </c>
      <c r="C8" s="45">
        <v>0.7916666666666666</v>
      </c>
      <c r="D8" s="44" t="s">
        <v>635</v>
      </c>
      <c r="E8" t="s">
        <v>569</v>
      </c>
      <c r="F8" s="44"/>
      <c r="G8" s="44" t="s">
        <v>31</v>
      </c>
      <c r="H8" s="46" t="s">
        <v>58</v>
      </c>
      <c r="J8">
        <v>1</v>
      </c>
      <c r="K8">
        <v>0</v>
      </c>
      <c r="L8">
        <v>0</v>
      </c>
      <c r="M8">
        <f aca="true" t="shared" si="0" ref="M8:M38">K8+L8</f>
        <v>0</v>
      </c>
      <c r="N8">
        <v>0</v>
      </c>
    </row>
    <row r="9" spans="1:14" ht="12.75">
      <c r="A9" t="s">
        <v>433</v>
      </c>
      <c r="B9" s="44" t="s">
        <v>637</v>
      </c>
      <c r="C9" s="45">
        <v>0.84375</v>
      </c>
      <c r="D9" s="44" t="s">
        <v>573</v>
      </c>
      <c r="E9" t="s">
        <v>569</v>
      </c>
      <c r="F9" s="44"/>
      <c r="G9" s="44" t="s">
        <v>31</v>
      </c>
      <c r="H9" s="46" t="s">
        <v>36</v>
      </c>
      <c r="J9">
        <v>1</v>
      </c>
      <c r="K9">
        <v>1</v>
      </c>
      <c r="L9">
        <v>0</v>
      </c>
      <c r="M9">
        <f t="shared" si="0"/>
        <v>1</v>
      </c>
      <c r="N9">
        <v>0</v>
      </c>
    </row>
    <row r="10" spans="1:14" ht="12.75">
      <c r="A10" t="s">
        <v>433</v>
      </c>
      <c r="B10" s="44" t="s">
        <v>638</v>
      </c>
      <c r="C10" s="45">
        <v>0.7916666666666666</v>
      </c>
      <c r="D10" s="44" t="s">
        <v>575</v>
      </c>
      <c r="E10" t="s">
        <v>569</v>
      </c>
      <c r="F10" s="44"/>
      <c r="G10" s="44" t="s">
        <v>32</v>
      </c>
      <c r="H10" s="46" t="s">
        <v>672</v>
      </c>
      <c r="J10">
        <v>1</v>
      </c>
      <c r="K10">
        <v>0</v>
      </c>
      <c r="L10">
        <v>1</v>
      </c>
      <c r="M10">
        <f t="shared" si="0"/>
        <v>1</v>
      </c>
      <c r="N10">
        <v>2</v>
      </c>
    </row>
    <row r="11" spans="1:14" ht="12.75">
      <c r="A11" t="s">
        <v>434</v>
      </c>
      <c r="B11" s="44" t="s">
        <v>639</v>
      </c>
      <c r="C11" s="45">
        <v>0.875</v>
      </c>
      <c r="D11" s="44" t="s">
        <v>633</v>
      </c>
      <c r="E11" t="s">
        <v>569</v>
      </c>
      <c r="F11" s="44"/>
      <c r="G11" s="44" t="s">
        <v>31</v>
      </c>
      <c r="H11" s="46" t="s">
        <v>67</v>
      </c>
      <c r="J11">
        <v>1</v>
      </c>
      <c r="K11">
        <v>0</v>
      </c>
      <c r="L11">
        <v>1</v>
      </c>
      <c r="M11">
        <f t="shared" si="0"/>
        <v>1</v>
      </c>
      <c r="N11">
        <v>0</v>
      </c>
    </row>
    <row r="12" spans="1:14" ht="12.75">
      <c r="A12" t="s">
        <v>433</v>
      </c>
      <c r="B12" s="44" t="s">
        <v>640</v>
      </c>
      <c r="C12" s="45">
        <v>0.84375</v>
      </c>
      <c r="D12" s="44" t="s">
        <v>568</v>
      </c>
      <c r="E12" t="s">
        <v>569</v>
      </c>
      <c r="F12" s="44"/>
      <c r="G12" s="44" t="s">
        <v>31</v>
      </c>
      <c r="H12" s="46" t="s">
        <v>515</v>
      </c>
      <c r="J12">
        <v>1</v>
      </c>
      <c r="K12">
        <v>2</v>
      </c>
      <c r="L12">
        <v>1</v>
      </c>
      <c r="M12">
        <f t="shared" si="0"/>
        <v>3</v>
      </c>
      <c r="N12">
        <v>2</v>
      </c>
    </row>
    <row r="13" spans="1:16" ht="12.75">
      <c r="A13" t="s">
        <v>433</v>
      </c>
      <c r="B13" s="44" t="s">
        <v>641</v>
      </c>
      <c r="C13" s="45">
        <v>0.875</v>
      </c>
      <c r="D13" s="44" t="s">
        <v>635</v>
      </c>
      <c r="E13" t="s">
        <v>569</v>
      </c>
      <c r="F13" s="44"/>
      <c r="G13" s="44" t="s">
        <v>31</v>
      </c>
      <c r="H13" s="46" t="s">
        <v>559</v>
      </c>
      <c r="J13">
        <v>0</v>
      </c>
      <c r="K13">
        <v>0</v>
      </c>
      <c r="L13">
        <v>0</v>
      </c>
      <c r="M13">
        <f t="shared" si="0"/>
        <v>0</v>
      </c>
      <c r="N13">
        <v>0</v>
      </c>
      <c r="P13" t="s">
        <v>204</v>
      </c>
    </row>
    <row r="14" spans="1:16" ht="12.75">
      <c r="A14" t="s">
        <v>433</v>
      </c>
      <c r="B14" s="44" t="s">
        <v>642</v>
      </c>
      <c r="C14" s="45">
        <v>0.7916666666666666</v>
      </c>
      <c r="D14" s="44" t="s">
        <v>573</v>
      </c>
      <c r="E14" t="s">
        <v>569</v>
      </c>
      <c r="F14" s="44"/>
      <c r="G14" s="44" t="s">
        <v>32</v>
      </c>
      <c r="H14" s="46" t="s">
        <v>673</v>
      </c>
      <c r="J14">
        <v>0</v>
      </c>
      <c r="K14">
        <v>0</v>
      </c>
      <c r="L14">
        <v>0</v>
      </c>
      <c r="M14">
        <f t="shared" si="0"/>
        <v>0</v>
      </c>
      <c r="N14">
        <v>0</v>
      </c>
      <c r="P14" t="s">
        <v>204</v>
      </c>
    </row>
    <row r="15" spans="1:14" ht="12.75">
      <c r="A15" t="s">
        <v>434</v>
      </c>
      <c r="B15" s="44" t="s">
        <v>643</v>
      </c>
      <c r="C15" s="45">
        <v>0.875</v>
      </c>
      <c r="D15" s="44" t="s">
        <v>575</v>
      </c>
      <c r="E15" t="s">
        <v>569</v>
      </c>
      <c r="F15" s="44"/>
      <c r="G15" s="44" t="s">
        <v>32</v>
      </c>
      <c r="H15" s="47" t="s">
        <v>217</v>
      </c>
      <c r="J15">
        <v>1</v>
      </c>
      <c r="K15">
        <v>0</v>
      </c>
      <c r="L15">
        <v>0</v>
      </c>
      <c r="M15">
        <f t="shared" si="0"/>
        <v>0</v>
      </c>
      <c r="N15">
        <v>0</v>
      </c>
    </row>
    <row r="16" spans="1:14" ht="12.75">
      <c r="A16" t="s">
        <v>433</v>
      </c>
      <c r="B16" s="44" t="s">
        <v>644</v>
      </c>
      <c r="C16" s="45">
        <v>0.84375</v>
      </c>
      <c r="D16" s="44" t="s">
        <v>633</v>
      </c>
      <c r="E16" t="s">
        <v>569</v>
      </c>
      <c r="F16" s="44"/>
      <c r="G16" s="44" t="s">
        <v>31</v>
      </c>
      <c r="H16" s="47" t="s">
        <v>67</v>
      </c>
      <c r="J16">
        <v>1</v>
      </c>
      <c r="K16">
        <v>0</v>
      </c>
      <c r="L16">
        <v>1</v>
      </c>
      <c r="M16">
        <f t="shared" si="0"/>
        <v>1</v>
      </c>
      <c r="N16">
        <v>0</v>
      </c>
    </row>
    <row r="17" spans="1:16" ht="12.75">
      <c r="A17" t="s">
        <v>433</v>
      </c>
      <c r="B17" s="44" t="s">
        <v>645</v>
      </c>
      <c r="C17" s="45">
        <v>0.84375</v>
      </c>
      <c r="D17" s="44" t="s">
        <v>568</v>
      </c>
      <c r="E17" t="s">
        <v>569</v>
      </c>
      <c r="F17" s="44"/>
      <c r="G17" s="44" t="s">
        <v>51</v>
      </c>
      <c r="H17" s="47" t="s">
        <v>618</v>
      </c>
      <c r="I17" s="15"/>
      <c r="J17">
        <v>0</v>
      </c>
      <c r="K17">
        <v>0</v>
      </c>
      <c r="L17">
        <v>0</v>
      </c>
      <c r="M17">
        <f t="shared" si="0"/>
        <v>0</v>
      </c>
      <c r="N17">
        <v>0</v>
      </c>
      <c r="P17" t="s">
        <v>204</v>
      </c>
    </row>
    <row r="18" spans="1:16" ht="12.75">
      <c r="A18" t="s">
        <v>455</v>
      </c>
      <c r="B18" s="44" t="s">
        <v>674</v>
      </c>
      <c r="C18" s="45">
        <v>0.8541666666666666</v>
      </c>
      <c r="D18" s="44" t="s">
        <v>635</v>
      </c>
      <c r="E18" t="s">
        <v>569</v>
      </c>
      <c r="F18" s="44"/>
      <c r="G18" s="44" t="s">
        <v>31</v>
      </c>
      <c r="H18" s="47" t="s">
        <v>676</v>
      </c>
      <c r="I18" s="15"/>
      <c r="J18">
        <v>0</v>
      </c>
      <c r="K18">
        <v>0</v>
      </c>
      <c r="L18">
        <v>0</v>
      </c>
      <c r="M18">
        <f>K18+L18</f>
        <v>0</v>
      </c>
      <c r="N18">
        <v>0</v>
      </c>
      <c r="P18" t="s">
        <v>204</v>
      </c>
    </row>
    <row r="19" spans="1:14" ht="12.75">
      <c r="A19" t="s">
        <v>434</v>
      </c>
      <c r="B19" s="44" t="s">
        <v>646</v>
      </c>
      <c r="C19" s="45">
        <v>0.875</v>
      </c>
      <c r="D19" s="44" t="s">
        <v>573</v>
      </c>
      <c r="E19" t="s">
        <v>569</v>
      </c>
      <c r="F19" s="44"/>
      <c r="G19" s="44" t="s">
        <v>31</v>
      </c>
      <c r="H19" s="47" t="s">
        <v>451</v>
      </c>
      <c r="J19">
        <v>0</v>
      </c>
      <c r="K19">
        <v>0</v>
      </c>
      <c r="L19">
        <v>0</v>
      </c>
      <c r="M19">
        <f t="shared" si="0"/>
        <v>0</v>
      </c>
      <c r="N19">
        <v>0</v>
      </c>
    </row>
    <row r="20" spans="1:16" ht="12.75">
      <c r="A20" t="s">
        <v>433</v>
      </c>
      <c r="B20" s="44" t="s">
        <v>647</v>
      </c>
      <c r="C20" s="45">
        <v>0.7916666666666666</v>
      </c>
      <c r="D20" s="44" t="s">
        <v>635</v>
      </c>
      <c r="E20" t="s">
        <v>569</v>
      </c>
      <c r="F20" s="44"/>
      <c r="G20" s="44" t="s">
        <v>31</v>
      </c>
      <c r="H20" s="47" t="s">
        <v>677</v>
      </c>
      <c r="J20">
        <v>0</v>
      </c>
      <c r="K20">
        <v>0</v>
      </c>
      <c r="L20">
        <v>0</v>
      </c>
      <c r="M20">
        <f t="shared" si="0"/>
        <v>0</v>
      </c>
      <c r="N20">
        <v>0</v>
      </c>
      <c r="P20" t="s">
        <v>204</v>
      </c>
    </row>
    <row r="21" spans="1:16" ht="12.75">
      <c r="A21" t="s">
        <v>433</v>
      </c>
      <c r="B21" s="44" t="s">
        <v>648</v>
      </c>
      <c r="C21" s="45">
        <v>0.7916666666666666</v>
      </c>
      <c r="D21" s="44" t="s">
        <v>633</v>
      </c>
      <c r="E21" t="s">
        <v>569</v>
      </c>
      <c r="F21" s="44"/>
      <c r="G21" s="44"/>
      <c r="H21" s="15"/>
      <c r="J21">
        <v>0</v>
      </c>
      <c r="K21">
        <v>0</v>
      </c>
      <c r="L21">
        <v>0</v>
      </c>
      <c r="M21">
        <f t="shared" si="0"/>
        <v>0</v>
      </c>
      <c r="N21">
        <v>0</v>
      </c>
      <c r="P21" t="s">
        <v>204</v>
      </c>
    </row>
    <row r="22" spans="1:13" ht="12.75">
      <c r="A22" t="s">
        <v>528</v>
      </c>
      <c r="B22" s="44" t="s">
        <v>649</v>
      </c>
      <c r="C22" s="45">
        <v>0.875</v>
      </c>
      <c r="D22" s="44" t="s">
        <v>568</v>
      </c>
      <c r="E22" t="s">
        <v>569</v>
      </c>
      <c r="F22" s="44"/>
      <c r="G22" s="44"/>
      <c r="H22" s="15"/>
      <c r="M22">
        <f t="shared" si="0"/>
        <v>0</v>
      </c>
    </row>
    <row r="23" spans="1:13" ht="12.75">
      <c r="A23" t="s">
        <v>433</v>
      </c>
      <c r="B23" s="44" t="s">
        <v>650</v>
      </c>
      <c r="C23" s="45">
        <v>0.7916666666666666</v>
      </c>
      <c r="D23" s="44" t="s">
        <v>575</v>
      </c>
      <c r="E23" t="s">
        <v>569</v>
      </c>
      <c r="F23" s="44"/>
      <c r="G23" s="44"/>
      <c r="H23" s="15"/>
      <c r="M23">
        <f t="shared" si="0"/>
        <v>0</v>
      </c>
    </row>
    <row r="24" spans="1:13" ht="12.75">
      <c r="A24" t="s">
        <v>434</v>
      </c>
      <c r="B24" s="44" t="s">
        <v>651</v>
      </c>
      <c r="C24" s="45">
        <v>0.875</v>
      </c>
      <c r="D24" s="44" t="s">
        <v>573</v>
      </c>
      <c r="E24" t="s">
        <v>569</v>
      </c>
      <c r="F24" s="44"/>
      <c r="G24" s="44"/>
      <c r="H24" s="6"/>
      <c r="M24">
        <f t="shared" si="0"/>
        <v>0</v>
      </c>
    </row>
    <row r="25" spans="1:13" ht="12.75">
      <c r="A25" t="s">
        <v>434</v>
      </c>
      <c r="B25" s="44" t="s">
        <v>652</v>
      </c>
      <c r="C25" s="45">
        <v>0.875</v>
      </c>
      <c r="D25" s="44" t="s">
        <v>635</v>
      </c>
      <c r="E25" t="s">
        <v>569</v>
      </c>
      <c r="F25" s="44"/>
      <c r="G25" s="44"/>
      <c r="H25" s="15"/>
      <c r="M25">
        <f t="shared" si="0"/>
        <v>0</v>
      </c>
    </row>
    <row r="26" spans="1:13" ht="12.75">
      <c r="A26" t="s">
        <v>528</v>
      </c>
      <c r="B26" s="44" t="s">
        <v>653</v>
      </c>
      <c r="C26" s="45">
        <v>0.875</v>
      </c>
      <c r="D26" s="44" t="s">
        <v>633</v>
      </c>
      <c r="E26" t="s">
        <v>569</v>
      </c>
      <c r="F26" s="44"/>
      <c r="G26" s="44"/>
      <c r="H26" s="15"/>
      <c r="M26">
        <f t="shared" si="0"/>
        <v>0</v>
      </c>
    </row>
    <row r="27" spans="1:13" ht="12.75">
      <c r="A27" t="s">
        <v>433</v>
      </c>
      <c r="B27" s="44" t="s">
        <v>654</v>
      </c>
      <c r="C27" s="45">
        <v>0.7916666666666666</v>
      </c>
      <c r="D27" s="44" t="s">
        <v>568</v>
      </c>
      <c r="E27" t="s">
        <v>569</v>
      </c>
      <c r="F27" s="44"/>
      <c r="G27" s="44"/>
      <c r="H27" s="15"/>
      <c r="M27">
        <f t="shared" si="0"/>
        <v>0</v>
      </c>
    </row>
    <row r="28" spans="1:13" ht="12.75">
      <c r="A28" t="s">
        <v>433</v>
      </c>
      <c r="B28" s="44" t="s">
        <v>655</v>
      </c>
      <c r="C28" s="45">
        <v>0.7916666666666666</v>
      </c>
      <c r="D28" s="44" t="s">
        <v>575</v>
      </c>
      <c r="E28" t="s">
        <v>569</v>
      </c>
      <c r="F28" s="44"/>
      <c r="G28" s="44"/>
      <c r="H28" s="15"/>
      <c r="M28">
        <f t="shared" si="0"/>
        <v>0</v>
      </c>
    </row>
    <row r="29" spans="1:13" ht="12.75">
      <c r="A29" t="s">
        <v>528</v>
      </c>
      <c r="B29" s="44" t="s">
        <v>656</v>
      </c>
      <c r="C29" s="45">
        <v>0.875</v>
      </c>
      <c r="D29" s="44" t="s">
        <v>573</v>
      </c>
      <c r="E29" t="s">
        <v>569</v>
      </c>
      <c r="F29" s="44"/>
      <c r="G29" s="44"/>
      <c r="H29" s="6"/>
      <c r="M29">
        <f t="shared" si="0"/>
        <v>0</v>
      </c>
    </row>
    <row r="30" spans="1:13" ht="12.75">
      <c r="A30" t="s">
        <v>433</v>
      </c>
      <c r="B30" s="44" t="s">
        <v>657</v>
      </c>
      <c r="C30" s="45">
        <v>0.84375</v>
      </c>
      <c r="D30" s="44" t="s">
        <v>635</v>
      </c>
      <c r="E30" t="s">
        <v>569</v>
      </c>
      <c r="F30" s="44"/>
      <c r="G30" s="44"/>
      <c r="H30" s="15"/>
      <c r="M30">
        <f t="shared" si="0"/>
        <v>0</v>
      </c>
    </row>
    <row r="31" spans="1:13" ht="12.75">
      <c r="A31" t="s">
        <v>434</v>
      </c>
      <c r="B31" s="44" t="s">
        <v>658</v>
      </c>
      <c r="C31" s="45">
        <v>0.875</v>
      </c>
      <c r="D31" s="44" t="s">
        <v>633</v>
      </c>
      <c r="E31" t="s">
        <v>569</v>
      </c>
      <c r="F31" s="44"/>
      <c r="G31" s="44"/>
      <c r="H31" s="15"/>
      <c r="M31">
        <f t="shared" si="0"/>
        <v>0</v>
      </c>
    </row>
    <row r="32" spans="1:13" ht="12.75">
      <c r="A32" t="s">
        <v>433</v>
      </c>
      <c r="B32" s="44" t="s">
        <v>659</v>
      </c>
      <c r="C32" s="45">
        <v>0.84375</v>
      </c>
      <c r="D32" s="44" t="s">
        <v>568</v>
      </c>
      <c r="E32" t="s">
        <v>569</v>
      </c>
      <c r="F32" s="44"/>
      <c r="G32" s="44"/>
      <c r="H32" s="15"/>
      <c r="M32">
        <f t="shared" si="0"/>
        <v>0</v>
      </c>
    </row>
    <row r="33" spans="1:13" ht="12.75">
      <c r="A33" t="s">
        <v>455</v>
      </c>
      <c r="B33" s="44" t="s">
        <v>675</v>
      </c>
      <c r="C33" s="45">
        <v>0.8541666666666666</v>
      </c>
      <c r="D33" s="44" t="s">
        <v>568</v>
      </c>
      <c r="E33" t="s">
        <v>569</v>
      </c>
      <c r="F33" s="44"/>
      <c r="G33" s="44"/>
      <c r="H33" s="15"/>
      <c r="M33">
        <f t="shared" si="0"/>
        <v>0</v>
      </c>
    </row>
    <row r="34" spans="1:13" ht="12.75">
      <c r="A34" t="s">
        <v>433</v>
      </c>
      <c r="B34" s="44" t="s">
        <v>660</v>
      </c>
      <c r="C34" s="45">
        <v>0.84375</v>
      </c>
      <c r="D34" s="44" t="s">
        <v>575</v>
      </c>
      <c r="E34" t="s">
        <v>569</v>
      </c>
      <c r="F34" s="44"/>
      <c r="G34" s="44"/>
      <c r="H34" s="15"/>
      <c r="M34">
        <f t="shared" si="0"/>
        <v>0</v>
      </c>
    </row>
    <row r="35" spans="1:13" ht="12.75">
      <c r="A35" t="s">
        <v>528</v>
      </c>
      <c r="B35" s="44" t="s">
        <v>661</v>
      </c>
      <c r="C35" s="45">
        <v>0.875</v>
      </c>
      <c r="D35" s="44" t="s">
        <v>573</v>
      </c>
      <c r="E35" t="s">
        <v>569</v>
      </c>
      <c r="F35" s="44"/>
      <c r="G35" s="44"/>
      <c r="H35" s="15"/>
      <c r="M35">
        <f t="shared" si="0"/>
        <v>0</v>
      </c>
    </row>
    <row r="36" spans="1:13" ht="12.75">
      <c r="A36" t="s">
        <v>528</v>
      </c>
      <c r="B36" s="44" t="s">
        <v>662</v>
      </c>
      <c r="C36" s="45">
        <v>0.875</v>
      </c>
      <c r="D36" s="44" t="s">
        <v>635</v>
      </c>
      <c r="E36" t="s">
        <v>569</v>
      </c>
      <c r="F36" s="44"/>
      <c r="G36" s="44"/>
      <c r="H36" s="15"/>
      <c r="M36">
        <f t="shared" si="0"/>
        <v>0</v>
      </c>
    </row>
    <row r="37" spans="1:13" ht="12.75">
      <c r="A37" t="s">
        <v>433</v>
      </c>
      <c r="B37" s="44" t="s">
        <v>663</v>
      </c>
      <c r="C37" s="45">
        <v>0.84375</v>
      </c>
      <c r="D37" s="44" t="s">
        <v>633</v>
      </c>
      <c r="E37" t="s">
        <v>569</v>
      </c>
      <c r="F37" s="44"/>
      <c r="G37" s="44"/>
      <c r="H37" s="15"/>
      <c r="M37">
        <f t="shared" si="0"/>
        <v>0</v>
      </c>
    </row>
    <row r="38" spans="1:13" ht="12.75">
      <c r="A38" t="s">
        <v>433</v>
      </c>
      <c r="B38" s="44" t="s">
        <v>664</v>
      </c>
      <c r="C38" s="45">
        <v>0.84375</v>
      </c>
      <c r="D38" s="44" t="s">
        <v>568</v>
      </c>
      <c r="E38" t="s">
        <v>569</v>
      </c>
      <c r="H38" s="15"/>
      <c r="M38">
        <f t="shared" si="0"/>
        <v>0</v>
      </c>
    </row>
    <row r="40" spans="4:14" ht="12.75">
      <c r="D40" s="37"/>
      <c r="E40" s="2" t="s">
        <v>440</v>
      </c>
      <c r="J40" s="8">
        <f>SUM(J2:J39)</f>
        <v>8</v>
      </c>
      <c r="K40" s="8">
        <f>SUM(K2:K39)</f>
        <v>3</v>
      </c>
      <c r="L40" s="8">
        <f>SUM(L2:L39)</f>
        <v>5</v>
      </c>
      <c r="M40" s="2">
        <f>SUM(K40:L40)</f>
        <v>8</v>
      </c>
      <c r="N40" s="8">
        <f>SUM(N2:N39)</f>
        <v>4</v>
      </c>
    </row>
    <row r="42" spans="1:16" ht="12.75">
      <c r="A42" t="s">
        <v>27</v>
      </c>
      <c r="B42" t="s">
        <v>27</v>
      </c>
      <c r="C42" s="43" t="s">
        <v>27</v>
      </c>
      <c r="D42" t="s">
        <v>27</v>
      </c>
      <c r="F42" s="24"/>
      <c r="G42" s="12"/>
      <c r="H42" s="15"/>
      <c r="I42" s="15"/>
      <c r="J42" s="12"/>
      <c r="K42" s="10"/>
      <c r="P42" s="12"/>
    </row>
    <row r="43" spans="1:16" ht="12.75">
      <c r="A43" t="s">
        <v>27</v>
      </c>
      <c r="B43" t="s">
        <v>27</v>
      </c>
      <c r="C43" s="43" t="s">
        <v>27</v>
      </c>
      <c r="D43" t="s">
        <v>27</v>
      </c>
      <c r="F43" s="24"/>
      <c r="G43" s="12"/>
      <c r="H43" s="15"/>
      <c r="I43" s="15"/>
      <c r="J43" s="12"/>
      <c r="K43" s="10"/>
      <c r="P43" s="12"/>
    </row>
    <row r="44" ht="12.75">
      <c r="D44" s="37"/>
    </row>
    <row r="45" spans="2:14" ht="12.75">
      <c r="B45" s="2" t="s">
        <v>556</v>
      </c>
      <c r="C45" s="37"/>
      <c r="E45" s="2" t="s">
        <v>440</v>
      </c>
      <c r="J45" s="8">
        <f>SUM(J42:J44)</f>
        <v>0</v>
      </c>
      <c r="K45" s="8">
        <f>SUM(K42:K44)</f>
        <v>0</v>
      </c>
      <c r="L45" s="8">
        <f>SUM(L42:L44)</f>
        <v>0</v>
      </c>
      <c r="M45" s="8">
        <f>SUM(M42:M44)</f>
        <v>0</v>
      </c>
      <c r="N45" s="8">
        <f>SUM(N42:N44)</f>
        <v>0</v>
      </c>
    </row>
    <row r="46" ht="12.75">
      <c r="C46" s="37"/>
    </row>
    <row r="47" spans="2:14" ht="12.75">
      <c r="B47" s="2" t="s">
        <v>557</v>
      </c>
      <c r="C47" s="37"/>
      <c r="E47" s="2" t="s">
        <v>440</v>
      </c>
      <c r="J47" s="8">
        <f>J40+J45</f>
        <v>8</v>
      </c>
      <c r="K47" s="8">
        <f>K40+K45</f>
        <v>3</v>
      </c>
      <c r="L47" s="8">
        <f>L40+L45</f>
        <v>5</v>
      </c>
      <c r="M47" s="8">
        <f>M40+M45</f>
        <v>8</v>
      </c>
      <c r="N47" s="8">
        <f>N40+N45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43">
      <selection activeCell="Q84" sqref="Q84"/>
    </sheetView>
  </sheetViews>
  <sheetFormatPr defaultColWidth="9.140625" defaultRowHeight="12.75"/>
  <cols>
    <col min="1" max="1" width="3.00390625" style="0" bestFit="1" customWidth="1"/>
    <col min="2" max="2" width="5.28125" style="0" bestFit="1" customWidth="1"/>
    <col min="3" max="3" width="16.140625" style="0" customWidth="1"/>
    <col min="4" max="4" width="5.57421875" style="0" bestFit="1" customWidth="1"/>
    <col min="5" max="5" width="3.421875" style="0" customWidth="1"/>
    <col min="6" max="6" width="18.28125" style="0" customWidth="1"/>
    <col min="7" max="7" width="4.421875" style="0" bestFit="1" customWidth="1"/>
    <col min="8" max="8" width="6.57421875" style="0" customWidth="1"/>
    <col min="9" max="9" width="7.57421875" style="0" bestFit="1" customWidth="1"/>
    <col min="10" max="10" width="5.140625" style="0" customWidth="1"/>
    <col min="11" max="11" width="3.7109375" style="0" bestFit="1" customWidth="1"/>
    <col min="12" max="12" width="3.28125" style="0" customWidth="1"/>
    <col min="13" max="13" width="3.140625" style="0" customWidth="1"/>
    <col min="14" max="14" width="4.7109375" style="0" bestFit="1" customWidth="1"/>
    <col min="15" max="15" width="4.421875" style="0" bestFit="1" customWidth="1"/>
    <col min="16" max="16" width="4.00390625" style="0" customWidth="1"/>
    <col min="17" max="17" width="34.7109375" style="0" bestFit="1" customWidth="1"/>
    <col min="18" max="18" width="28.8515625" style="0" bestFit="1" customWidth="1"/>
  </cols>
  <sheetData>
    <row r="1" spans="1:18" ht="12.75">
      <c r="A1" s="2"/>
      <c r="B1" s="2"/>
      <c r="C1" s="3">
        <f ca="1">NOW()</f>
        <v>41988.40337523148</v>
      </c>
      <c r="D1" s="2"/>
      <c r="F1" s="2" t="s">
        <v>142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</row>
    <row r="3" spans="1:17" ht="12.75">
      <c r="A3" s="2"/>
      <c r="B3" s="2"/>
      <c r="C3" s="2" t="s">
        <v>71</v>
      </c>
      <c r="H3" s="2" t="s">
        <v>158</v>
      </c>
      <c r="I3" s="2" t="s">
        <v>159</v>
      </c>
      <c r="K3" s="8" t="s">
        <v>41</v>
      </c>
      <c r="L3" s="2" t="s">
        <v>37</v>
      </c>
      <c r="M3" s="2" t="s">
        <v>38</v>
      </c>
      <c r="N3" s="2" t="s">
        <v>42</v>
      </c>
      <c r="O3" s="2" t="s">
        <v>45</v>
      </c>
      <c r="P3" s="2"/>
      <c r="Q3" s="2" t="s">
        <v>160</v>
      </c>
    </row>
    <row r="4" spans="1:17" ht="12.75">
      <c r="A4" s="2"/>
      <c r="B4" s="2"/>
      <c r="C4" s="2"/>
      <c r="H4" s="2"/>
      <c r="I4" s="2"/>
      <c r="K4" s="8"/>
      <c r="L4" s="2"/>
      <c r="M4" s="2"/>
      <c r="N4" s="2"/>
      <c r="O4" s="2"/>
      <c r="P4" s="2"/>
      <c r="Q4" s="2"/>
    </row>
    <row r="5" spans="1:15" ht="12.75">
      <c r="A5" s="2">
        <v>1</v>
      </c>
      <c r="B5" s="2" t="s">
        <v>175</v>
      </c>
      <c r="C5" s="2" t="s">
        <v>141</v>
      </c>
      <c r="D5" s="1">
        <v>0.4166666666666667</v>
      </c>
      <c r="E5" t="s">
        <v>140</v>
      </c>
      <c r="F5" t="s">
        <v>139</v>
      </c>
      <c r="H5" t="s">
        <v>32</v>
      </c>
      <c r="I5" s="5" t="s">
        <v>161</v>
      </c>
      <c r="J5" s="5"/>
      <c r="K5" s="10">
        <v>1</v>
      </c>
      <c r="L5">
        <v>0</v>
      </c>
      <c r="M5">
        <v>0</v>
      </c>
      <c r="N5">
        <v>0</v>
      </c>
      <c r="O5">
        <v>0</v>
      </c>
    </row>
    <row r="6" spans="1:15" ht="12.75">
      <c r="A6" s="2">
        <v>2</v>
      </c>
      <c r="B6" s="2" t="s">
        <v>175</v>
      </c>
      <c r="C6" s="2" t="s">
        <v>163</v>
      </c>
      <c r="D6" s="1">
        <v>0.0625</v>
      </c>
      <c r="E6" t="s">
        <v>162</v>
      </c>
      <c r="F6" t="s">
        <v>139</v>
      </c>
      <c r="H6" t="s">
        <v>51</v>
      </c>
      <c r="I6" s="6" t="s">
        <v>196</v>
      </c>
      <c r="J6" s="6"/>
      <c r="K6" s="10">
        <v>1</v>
      </c>
      <c r="L6">
        <v>0</v>
      </c>
      <c r="M6">
        <v>0</v>
      </c>
      <c r="N6">
        <f>+L6+M6</f>
        <v>0</v>
      </c>
      <c r="O6">
        <v>0</v>
      </c>
    </row>
    <row r="7" spans="1:15" ht="12.75">
      <c r="A7" s="2">
        <v>3</v>
      </c>
      <c r="B7" s="2" t="s">
        <v>176</v>
      </c>
      <c r="C7" s="2" t="s">
        <v>165</v>
      </c>
      <c r="D7" s="1">
        <v>0.25</v>
      </c>
      <c r="E7" t="s">
        <v>162</v>
      </c>
      <c r="F7" t="s">
        <v>164</v>
      </c>
      <c r="H7" s="12" t="s">
        <v>32</v>
      </c>
      <c r="I7" s="13" t="s">
        <v>197</v>
      </c>
      <c r="J7" s="7"/>
      <c r="K7" s="10">
        <v>1</v>
      </c>
      <c r="L7">
        <v>0</v>
      </c>
      <c r="M7">
        <v>0</v>
      </c>
      <c r="N7">
        <f aca="true" t="shared" si="0" ref="N7:N17">+L7+M7</f>
        <v>0</v>
      </c>
      <c r="O7">
        <v>0</v>
      </c>
    </row>
    <row r="8" spans="1:15" ht="12.75">
      <c r="A8" s="2">
        <v>4</v>
      </c>
      <c r="B8" s="2" t="s">
        <v>176</v>
      </c>
      <c r="C8" s="2" t="s">
        <v>72</v>
      </c>
      <c r="D8" s="1">
        <v>0.22916666666666666</v>
      </c>
      <c r="E8" t="s">
        <v>140</v>
      </c>
      <c r="F8" t="s">
        <v>164</v>
      </c>
      <c r="H8" s="12" t="s">
        <v>32</v>
      </c>
      <c r="I8" s="6" t="s">
        <v>199</v>
      </c>
      <c r="J8" s="6"/>
      <c r="K8" s="10">
        <v>1</v>
      </c>
      <c r="L8">
        <v>0</v>
      </c>
      <c r="M8">
        <v>0</v>
      </c>
      <c r="N8">
        <f t="shared" si="0"/>
        <v>0</v>
      </c>
      <c r="O8">
        <v>0</v>
      </c>
    </row>
    <row r="9" spans="1:11" ht="12.75">
      <c r="A9" s="2"/>
      <c r="B9" s="2"/>
      <c r="C9" s="2"/>
      <c r="D9" s="1"/>
      <c r="I9" s="6"/>
      <c r="J9" s="6"/>
      <c r="K9" s="10"/>
    </row>
    <row r="10" spans="1:17" ht="12.75">
      <c r="A10" s="2"/>
      <c r="B10" s="2"/>
      <c r="C10" s="2" t="s">
        <v>109</v>
      </c>
      <c r="D10" s="1"/>
      <c r="H10" s="14" t="s">
        <v>198</v>
      </c>
      <c r="I10" s="14" t="s">
        <v>200</v>
      </c>
      <c r="J10" s="2"/>
      <c r="K10" s="8">
        <f>SUM(K5:K9)</f>
        <v>4</v>
      </c>
      <c r="L10" s="8">
        <f>SUM(L5:L9)</f>
        <v>0</v>
      </c>
      <c r="M10" s="8">
        <f>SUM(M5:M9)</f>
        <v>0</v>
      </c>
      <c r="N10" s="8">
        <f>SUM(N5:N9)</f>
        <v>0</v>
      </c>
      <c r="O10" s="8">
        <f>SUM(O5:O9)</f>
        <v>0</v>
      </c>
      <c r="P10" s="9"/>
      <c r="Q10" s="9"/>
    </row>
    <row r="11" spans="1:11" ht="12.75">
      <c r="A11" s="2"/>
      <c r="B11" s="2"/>
      <c r="C11" s="2"/>
      <c r="D11" s="1"/>
      <c r="I11" s="6"/>
      <c r="J11" s="6"/>
      <c r="K11" s="10"/>
    </row>
    <row r="12" spans="1:17" ht="12.75">
      <c r="A12" s="2">
        <v>1</v>
      </c>
      <c r="B12" s="2" t="s">
        <v>176</v>
      </c>
      <c r="C12" s="2" t="s">
        <v>73</v>
      </c>
      <c r="D12" s="1">
        <v>0.09375</v>
      </c>
      <c r="E12" t="s">
        <v>162</v>
      </c>
      <c r="F12" t="s">
        <v>166</v>
      </c>
      <c r="H12" t="s">
        <v>32</v>
      </c>
      <c r="I12" s="7" t="s">
        <v>208</v>
      </c>
      <c r="J12" s="7"/>
      <c r="K12" s="10">
        <v>0</v>
      </c>
      <c r="L12">
        <v>0</v>
      </c>
      <c r="M12">
        <v>0</v>
      </c>
      <c r="N12">
        <f t="shared" si="0"/>
        <v>0</v>
      </c>
      <c r="O12">
        <v>0</v>
      </c>
      <c r="Q12" t="s">
        <v>204</v>
      </c>
    </row>
    <row r="13" spans="1:15" ht="12.75">
      <c r="A13" s="2">
        <f>A12+1</f>
        <v>2</v>
      </c>
      <c r="B13" s="2" t="s">
        <v>175</v>
      </c>
      <c r="C13" s="2" t="s">
        <v>170</v>
      </c>
      <c r="D13" s="1">
        <v>0.13541666666666666</v>
      </c>
      <c r="E13" t="s">
        <v>162</v>
      </c>
      <c r="F13" t="s">
        <v>171</v>
      </c>
      <c r="H13" t="s">
        <v>32</v>
      </c>
      <c r="I13" s="7" t="s">
        <v>130</v>
      </c>
      <c r="J13" s="4"/>
      <c r="K13" s="10">
        <v>1</v>
      </c>
      <c r="L13">
        <v>0</v>
      </c>
      <c r="M13">
        <v>0</v>
      </c>
      <c r="N13">
        <f t="shared" si="0"/>
        <v>0</v>
      </c>
      <c r="O13">
        <v>0</v>
      </c>
    </row>
    <row r="14" spans="1:15" ht="12.75">
      <c r="A14" s="2">
        <f aca="true" t="shared" si="1" ref="A14:A33">A13+1</f>
        <v>3</v>
      </c>
      <c r="B14" s="2" t="s">
        <v>178</v>
      </c>
      <c r="C14" s="2" t="s">
        <v>14</v>
      </c>
      <c r="D14" s="1">
        <v>0.3020833333333333</v>
      </c>
      <c r="E14" t="s">
        <v>162</v>
      </c>
      <c r="F14" t="s">
        <v>164</v>
      </c>
      <c r="H14" t="s">
        <v>32</v>
      </c>
      <c r="I14" s="7" t="s">
        <v>207</v>
      </c>
      <c r="J14" s="4"/>
      <c r="K14" s="10">
        <v>1</v>
      </c>
      <c r="L14">
        <v>0</v>
      </c>
      <c r="M14">
        <v>0</v>
      </c>
      <c r="N14">
        <f t="shared" si="0"/>
        <v>0</v>
      </c>
      <c r="O14">
        <v>0</v>
      </c>
    </row>
    <row r="15" spans="1:15" ht="12.75">
      <c r="A15" s="2">
        <f t="shared" si="1"/>
        <v>4</v>
      </c>
      <c r="B15" s="2" t="s">
        <v>178</v>
      </c>
      <c r="C15" s="2" t="s">
        <v>173</v>
      </c>
      <c r="D15" s="1">
        <v>0.2916666666666667</v>
      </c>
      <c r="E15" t="s">
        <v>140</v>
      </c>
      <c r="F15" t="s">
        <v>174</v>
      </c>
      <c r="H15" t="s">
        <v>32</v>
      </c>
      <c r="I15" s="7" t="s">
        <v>130</v>
      </c>
      <c r="J15" s="4"/>
      <c r="K15" s="10">
        <v>1</v>
      </c>
      <c r="L15">
        <v>0</v>
      </c>
      <c r="M15">
        <v>0</v>
      </c>
      <c r="N15">
        <f t="shared" si="0"/>
        <v>0</v>
      </c>
      <c r="O15">
        <v>0</v>
      </c>
    </row>
    <row r="16" spans="1:15" ht="12.75">
      <c r="A16" s="2">
        <f t="shared" si="1"/>
        <v>5</v>
      </c>
      <c r="B16" s="2" t="s">
        <v>175</v>
      </c>
      <c r="C16" s="2" t="s">
        <v>172</v>
      </c>
      <c r="D16" s="1">
        <v>0.13541666666666666</v>
      </c>
      <c r="E16" t="s">
        <v>162</v>
      </c>
      <c r="F16" t="s">
        <v>151</v>
      </c>
      <c r="H16" t="s">
        <v>32</v>
      </c>
      <c r="I16" s="7" t="s">
        <v>212</v>
      </c>
      <c r="J16" s="4" t="s">
        <v>71</v>
      </c>
      <c r="K16" s="10">
        <v>1</v>
      </c>
      <c r="L16">
        <v>0</v>
      </c>
      <c r="M16">
        <v>0</v>
      </c>
      <c r="N16">
        <f t="shared" si="0"/>
        <v>0</v>
      </c>
      <c r="O16">
        <v>0</v>
      </c>
    </row>
    <row r="17" spans="1:15" ht="12.75">
      <c r="A17" s="2">
        <f t="shared" si="1"/>
        <v>6</v>
      </c>
      <c r="B17" s="2" t="s">
        <v>176</v>
      </c>
      <c r="C17" s="2" t="s">
        <v>77</v>
      </c>
      <c r="D17" s="1">
        <v>0.10416666666666667</v>
      </c>
      <c r="E17" t="s">
        <v>140</v>
      </c>
      <c r="F17" t="s">
        <v>164</v>
      </c>
      <c r="H17" t="s">
        <v>32</v>
      </c>
      <c r="I17" s="7" t="s">
        <v>213</v>
      </c>
      <c r="J17" s="4"/>
      <c r="K17" s="10">
        <v>1</v>
      </c>
      <c r="L17">
        <v>0</v>
      </c>
      <c r="M17">
        <v>0</v>
      </c>
      <c r="N17">
        <f t="shared" si="0"/>
        <v>0</v>
      </c>
      <c r="O17">
        <v>0</v>
      </c>
    </row>
    <row r="18" spans="1:15" ht="12.75">
      <c r="A18" s="2">
        <f t="shared" si="1"/>
        <v>7</v>
      </c>
      <c r="B18" s="2" t="s">
        <v>181</v>
      </c>
      <c r="C18" s="2" t="s">
        <v>179</v>
      </c>
      <c r="D18" s="1">
        <v>0.3020833333333333</v>
      </c>
      <c r="E18" t="s">
        <v>162</v>
      </c>
      <c r="F18" t="s">
        <v>139</v>
      </c>
      <c r="H18" t="s">
        <v>32</v>
      </c>
      <c r="I18" s="7" t="s">
        <v>130</v>
      </c>
      <c r="J18" s="4"/>
      <c r="K18" s="10">
        <v>1</v>
      </c>
      <c r="L18">
        <v>0</v>
      </c>
      <c r="M18">
        <v>0</v>
      </c>
      <c r="N18">
        <f aca="true" t="shared" si="2" ref="N18:N33">+L18+M18</f>
        <v>0</v>
      </c>
      <c r="O18">
        <v>0</v>
      </c>
    </row>
    <row r="19" spans="1:15" ht="12.75">
      <c r="A19" s="2">
        <f t="shared" si="1"/>
        <v>8</v>
      </c>
      <c r="B19" s="2" t="s">
        <v>178</v>
      </c>
      <c r="C19" s="2" t="s">
        <v>182</v>
      </c>
      <c r="D19" s="1">
        <v>0.2708333333333333</v>
      </c>
      <c r="E19" t="s">
        <v>140</v>
      </c>
      <c r="F19" s="12" t="s">
        <v>183</v>
      </c>
      <c r="H19" t="s">
        <v>32</v>
      </c>
      <c r="I19" s="7" t="s">
        <v>218</v>
      </c>
      <c r="J19" s="4"/>
      <c r="K19" s="10">
        <v>1</v>
      </c>
      <c r="L19">
        <v>0</v>
      </c>
      <c r="M19">
        <v>0</v>
      </c>
      <c r="N19">
        <f t="shared" si="2"/>
        <v>0</v>
      </c>
      <c r="O19">
        <v>0</v>
      </c>
    </row>
    <row r="20" spans="1:15" ht="12.75">
      <c r="A20" s="2">
        <f t="shared" si="1"/>
        <v>9</v>
      </c>
      <c r="B20" s="2" t="s">
        <v>181</v>
      </c>
      <c r="C20" s="2" t="s">
        <v>184</v>
      </c>
      <c r="D20" s="1">
        <v>0.2708333333333333</v>
      </c>
      <c r="E20" t="s">
        <v>140</v>
      </c>
      <c r="F20" t="s">
        <v>139</v>
      </c>
      <c r="H20" t="s">
        <v>32</v>
      </c>
      <c r="I20" s="7" t="s">
        <v>130</v>
      </c>
      <c r="J20" s="4"/>
      <c r="K20" s="10">
        <v>1</v>
      </c>
      <c r="L20">
        <v>0</v>
      </c>
      <c r="M20">
        <v>0</v>
      </c>
      <c r="N20">
        <f t="shared" si="2"/>
        <v>0</v>
      </c>
      <c r="O20">
        <v>0</v>
      </c>
    </row>
    <row r="21" spans="1:15" ht="12.75">
      <c r="A21" s="2">
        <f t="shared" si="1"/>
        <v>10</v>
      </c>
      <c r="B21" s="2" t="s">
        <v>175</v>
      </c>
      <c r="C21" s="2" t="s">
        <v>186</v>
      </c>
      <c r="D21" s="1">
        <v>0.16666666666666666</v>
      </c>
      <c r="E21" t="s">
        <v>140</v>
      </c>
      <c r="F21" t="s">
        <v>185</v>
      </c>
      <c r="H21" t="s">
        <v>51</v>
      </c>
      <c r="I21" s="7" t="s">
        <v>216</v>
      </c>
      <c r="J21" s="4"/>
      <c r="K21" s="10">
        <v>1</v>
      </c>
      <c r="L21">
        <v>0</v>
      </c>
      <c r="M21">
        <v>0</v>
      </c>
      <c r="N21">
        <f t="shared" si="2"/>
        <v>0</v>
      </c>
      <c r="O21">
        <v>0</v>
      </c>
    </row>
    <row r="22" spans="1:15" ht="12.75">
      <c r="A22" s="2">
        <f t="shared" si="1"/>
        <v>11</v>
      </c>
      <c r="B22" s="2" t="s">
        <v>176</v>
      </c>
      <c r="C22" s="2" t="s">
        <v>78</v>
      </c>
      <c r="D22" s="1">
        <v>0.5</v>
      </c>
      <c r="E22" t="s">
        <v>140</v>
      </c>
      <c r="F22" t="s">
        <v>187</v>
      </c>
      <c r="H22" t="s">
        <v>32</v>
      </c>
      <c r="I22" s="7" t="s">
        <v>241</v>
      </c>
      <c r="J22" s="4"/>
      <c r="K22" s="10">
        <v>1</v>
      </c>
      <c r="L22">
        <v>0</v>
      </c>
      <c r="M22">
        <v>0</v>
      </c>
      <c r="N22">
        <f t="shared" si="2"/>
        <v>0</v>
      </c>
      <c r="O22">
        <v>0</v>
      </c>
    </row>
    <row r="23" spans="1:15" ht="12.75">
      <c r="A23" s="2">
        <f t="shared" si="1"/>
        <v>12</v>
      </c>
      <c r="B23" s="2" t="s">
        <v>175</v>
      </c>
      <c r="C23" s="2" t="s">
        <v>189</v>
      </c>
      <c r="D23" s="1">
        <v>0.08333333333333333</v>
      </c>
      <c r="E23" t="s">
        <v>162</v>
      </c>
      <c r="F23" t="s">
        <v>188</v>
      </c>
      <c r="H23" t="s">
        <v>31</v>
      </c>
      <c r="I23" s="7" t="s">
        <v>44</v>
      </c>
      <c r="J23" s="4"/>
      <c r="K23" s="10">
        <v>1</v>
      </c>
      <c r="L23">
        <v>0</v>
      </c>
      <c r="M23">
        <v>1</v>
      </c>
      <c r="N23">
        <f t="shared" si="2"/>
        <v>1</v>
      </c>
      <c r="O23">
        <v>0</v>
      </c>
    </row>
    <row r="24" spans="1:15" ht="12.75">
      <c r="A24" s="2">
        <f t="shared" si="1"/>
        <v>13</v>
      </c>
      <c r="B24" s="2" t="s">
        <v>176</v>
      </c>
      <c r="C24" s="2" t="s">
        <v>79</v>
      </c>
      <c r="D24" s="1">
        <v>0.14583333333333334</v>
      </c>
      <c r="E24" t="s">
        <v>140</v>
      </c>
      <c r="F24" t="s">
        <v>150</v>
      </c>
      <c r="H24" t="s">
        <v>51</v>
      </c>
      <c r="I24" s="7" t="s">
        <v>216</v>
      </c>
      <c r="J24" s="4"/>
      <c r="K24" s="10">
        <v>1</v>
      </c>
      <c r="L24">
        <v>0</v>
      </c>
      <c r="M24">
        <v>0</v>
      </c>
      <c r="N24">
        <f t="shared" si="2"/>
        <v>0</v>
      </c>
      <c r="O24">
        <v>0</v>
      </c>
    </row>
    <row r="25" spans="1:15" ht="12.75">
      <c r="A25" s="2">
        <f t="shared" si="1"/>
        <v>14</v>
      </c>
      <c r="B25" s="2" t="s">
        <v>177</v>
      </c>
      <c r="C25" s="2" t="s">
        <v>190</v>
      </c>
      <c r="D25" s="1">
        <v>0.2916666666666667</v>
      </c>
      <c r="E25" t="s">
        <v>140</v>
      </c>
      <c r="F25" t="s">
        <v>171</v>
      </c>
      <c r="H25" t="s">
        <v>32</v>
      </c>
      <c r="I25" s="7" t="s">
        <v>217</v>
      </c>
      <c r="J25" s="4"/>
      <c r="K25" s="10">
        <v>1</v>
      </c>
      <c r="L25">
        <v>0</v>
      </c>
      <c r="M25">
        <v>0</v>
      </c>
      <c r="N25">
        <f t="shared" si="2"/>
        <v>0</v>
      </c>
      <c r="O25">
        <v>0</v>
      </c>
    </row>
    <row r="26" spans="1:15" ht="12.75">
      <c r="A26" s="2">
        <f t="shared" si="1"/>
        <v>15</v>
      </c>
      <c r="B26" s="2" t="s">
        <v>175</v>
      </c>
      <c r="C26" s="2" t="s">
        <v>191</v>
      </c>
      <c r="D26" s="1">
        <v>0.13541666666666666</v>
      </c>
      <c r="E26" t="s">
        <v>162</v>
      </c>
      <c r="F26" t="s">
        <v>183</v>
      </c>
      <c r="H26" t="s">
        <v>31</v>
      </c>
      <c r="I26" s="7" t="s">
        <v>113</v>
      </c>
      <c r="K26" s="10">
        <v>1</v>
      </c>
      <c r="L26">
        <v>0</v>
      </c>
      <c r="M26">
        <v>0</v>
      </c>
      <c r="N26">
        <f t="shared" si="2"/>
        <v>0</v>
      </c>
      <c r="O26">
        <v>0</v>
      </c>
    </row>
    <row r="27" spans="1:15" ht="12.75">
      <c r="A27" s="2">
        <f t="shared" si="1"/>
        <v>16</v>
      </c>
      <c r="B27" s="2" t="s">
        <v>176</v>
      </c>
      <c r="C27" s="2" t="s">
        <v>80</v>
      </c>
      <c r="D27" s="1">
        <v>0.11458333333333333</v>
      </c>
      <c r="E27" t="s">
        <v>140</v>
      </c>
      <c r="F27" t="s">
        <v>151</v>
      </c>
      <c r="H27" t="s">
        <v>32</v>
      </c>
      <c r="I27" s="7" t="s">
        <v>218</v>
      </c>
      <c r="K27" s="10">
        <v>1</v>
      </c>
      <c r="L27">
        <v>0</v>
      </c>
      <c r="M27">
        <v>0</v>
      </c>
      <c r="N27">
        <f t="shared" si="2"/>
        <v>0</v>
      </c>
      <c r="O27">
        <v>0</v>
      </c>
    </row>
    <row r="28" spans="1:17" ht="12.75">
      <c r="A28" s="2">
        <f t="shared" si="1"/>
        <v>17</v>
      </c>
      <c r="B28" s="2" t="s">
        <v>175</v>
      </c>
      <c r="C28" s="2" t="s">
        <v>192</v>
      </c>
      <c r="D28" s="1">
        <v>0.13541666666666666</v>
      </c>
      <c r="E28" t="s">
        <v>162</v>
      </c>
      <c r="F28" s="12" t="s">
        <v>187</v>
      </c>
      <c r="H28" t="s">
        <v>31</v>
      </c>
      <c r="I28" s="7" t="s">
        <v>44</v>
      </c>
      <c r="K28" s="10">
        <v>1</v>
      </c>
      <c r="L28">
        <v>0</v>
      </c>
      <c r="M28">
        <v>0</v>
      </c>
      <c r="N28">
        <f t="shared" si="2"/>
        <v>0</v>
      </c>
      <c r="O28">
        <v>0</v>
      </c>
      <c r="Q28" t="s">
        <v>71</v>
      </c>
    </row>
    <row r="29" spans="1:17" ht="12.75">
      <c r="A29" s="2">
        <f t="shared" si="1"/>
        <v>18</v>
      </c>
      <c r="B29" s="2" t="s">
        <v>176</v>
      </c>
      <c r="C29" s="2" t="s">
        <v>81</v>
      </c>
      <c r="D29" s="1">
        <v>0.09375</v>
      </c>
      <c r="E29" t="s">
        <v>162</v>
      </c>
      <c r="F29" s="12" t="s">
        <v>150</v>
      </c>
      <c r="H29" t="s">
        <v>31</v>
      </c>
      <c r="I29" s="7" t="s">
        <v>219</v>
      </c>
      <c r="K29" s="10">
        <v>1</v>
      </c>
      <c r="L29">
        <v>1</v>
      </c>
      <c r="M29">
        <v>1</v>
      </c>
      <c r="N29">
        <f t="shared" si="2"/>
        <v>2</v>
      </c>
      <c r="O29">
        <v>0</v>
      </c>
      <c r="Q29" t="s">
        <v>71</v>
      </c>
    </row>
    <row r="30" spans="1:15" ht="12.75">
      <c r="A30" s="2">
        <f t="shared" si="1"/>
        <v>19</v>
      </c>
      <c r="B30" s="2" t="s">
        <v>175</v>
      </c>
      <c r="C30" s="2" t="s">
        <v>193</v>
      </c>
      <c r="D30" s="1">
        <v>0.13541666666666666</v>
      </c>
      <c r="E30" t="s">
        <v>162</v>
      </c>
      <c r="F30" s="12" t="s">
        <v>185</v>
      </c>
      <c r="H30" t="s">
        <v>32</v>
      </c>
      <c r="I30" s="7" t="s">
        <v>249</v>
      </c>
      <c r="K30" s="10">
        <v>1</v>
      </c>
      <c r="L30">
        <v>0</v>
      </c>
      <c r="M30">
        <v>0</v>
      </c>
      <c r="N30">
        <f t="shared" si="2"/>
        <v>0</v>
      </c>
      <c r="O30">
        <v>0</v>
      </c>
    </row>
    <row r="31" spans="1:15" ht="12.75">
      <c r="A31" s="2">
        <f t="shared" si="1"/>
        <v>20</v>
      </c>
      <c r="B31" s="2" t="s">
        <v>176</v>
      </c>
      <c r="C31" s="2" t="s">
        <v>82</v>
      </c>
      <c r="D31" s="1">
        <v>0.4791666666666667</v>
      </c>
      <c r="E31" t="s">
        <v>140</v>
      </c>
      <c r="F31" s="12" t="s">
        <v>188</v>
      </c>
      <c r="H31" t="s">
        <v>32</v>
      </c>
      <c r="I31" s="7" t="s">
        <v>220</v>
      </c>
      <c r="K31" s="10">
        <v>1</v>
      </c>
      <c r="L31">
        <v>0</v>
      </c>
      <c r="M31">
        <v>1</v>
      </c>
      <c r="N31">
        <f t="shared" si="2"/>
        <v>1</v>
      </c>
      <c r="O31">
        <v>0</v>
      </c>
    </row>
    <row r="32" spans="1:15" ht="12.75">
      <c r="A32" s="2">
        <f t="shared" si="1"/>
        <v>21</v>
      </c>
      <c r="B32" s="2" t="s">
        <v>195</v>
      </c>
      <c r="C32" s="2" t="s">
        <v>194</v>
      </c>
      <c r="D32" s="1">
        <v>0.2916666666666667</v>
      </c>
      <c r="E32" t="s">
        <v>140</v>
      </c>
      <c r="F32" s="12" t="s">
        <v>166</v>
      </c>
      <c r="H32" t="s">
        <v>32</v>
      </c>
      <c r="I32" s="7" t="s">
        <v>221</v>
      </c>
      <c r="K32" s="10">
        <v>1</v>
      </c>
      <c r="L32">
        <v>0</v>
      </c>
      <c r="M32">
        <v>0</v>
      </c>
      <c r="N32">
        <f t="shared" si="2"/>
        <v>0</v>
      </c>
      <c r="O32">
        <v>0</v>
      </c>
    </row>
    <row r="33" spans="1:15" ht="12.75">
      <c r="A33" s="2">
        <f t="shared" si="1"/>
        <v>22</v>
      </c>
      <c r="B33" s="2" t="s">
        <v>178</v>
      </c>
      <c r="C33" s="2" t="s">
        <v>4</v>
      </c>
      <c r="D33" s="1">
        <v>0.3020833333333333</v>
      </c>
      <c r="E33" t="s">
        <v>162</v>
      </c>
      <c r="F33" s="12" t="s">
        <v>174</v>
      </c>
      <c r="H33" t="s">
        <v>32</v>
      </c>
      <c r="I33" s="7" t="s">
        <v>222</v>
      </c>
      <c r="K33" s="10">
        <v>1</v>
      </c>
      <c r="L33">
        <v>0</v>
      </c>
      <c r="M33">
        <v>0</v>
      </c>
      <c r="N33">
        <f t="shared" si="2"/>
        <v>0</v>
      </c>
      <c r="O33">
        <v>0</v>
      </c>
    </row>
    <row r="34" spans="1:11" ht="12.75">
      <c r="A34" s="2"/>
      <c r="B34" s="2"/>
      <c r="C34" s="2"/>
      <c r="D34" s="1"/>
      <c r="K34" s="9"/>
    </row>
    <row r="35" spans="1:17" ht="12.75">
      <c r="A35" s="2"/>
      <c r="B35" s="2"/>
      <c r="C35" s="2" t="s">
        <v>224</v>
      </c>
      <c r="D35" s="1"/>
      <c r="G35" s="2" t="s">
        <v>240</v>
      </c>
      <c r="H35" s="14" t="s">
        <v>223</v>
      </c>
      <c r="I35" s="14" t="s">
        <v>250</v>
      </c>
      <c r="J35" s="2"/>
      <c r="K35" s="8">
        <f>SUM(K12:K34)</f>
        <v>21</v>
      </c>
      <c r="L35" s="8">
        <f>SUM(L12:L34)</f>
        <v>1</v>
      </c>
      <c r="M35" s="8">
        <f>SUM(M12:M34)</f>
        <v>3</v>
      </c>
      <c r="N35" s="8">
        <f>SUM(N12:N34)</f>
        <v>4</v>
      </c>
      <c r="O35" s="8">
        <f>SUM(O12:O34)</f>
        <v>0</v>
      </c>
      <c r="P35" s="9"/>
      <c r="Q35" s="9"/>
    </row>
    <row r="37" spans="1:15" ht="12.75">
      <c r="A37" s="2">
        <v>1</v>
      </c>
      <c r="B37" s="2" t="s">
        <v>175</v>
      </c>
      <c r="C37" s="2" t="s">
        <v>226</v>
      </c>
      <c r="D37" s="1">
        <v>0.08333333333333333</v>
      </c>
      <c r="E37" t="s">
        <v>140</v>
      </c>
      <c r="F37" t="s">
        <v>151</v>
      </c>
      <c r="H37" t="s">
        <v>31</v>
      </c>
      <c r="I37" s="11" t="s">
        <v>40</v>
      </c>
      <c r="K37">
        <v>1</v>
      </c>
      <c r="L37">
        <v>0</v>
      </c>
      <c r="M37">
        <v>0</v>
      </c>
      <c r="N37">
        <f aca="true" t="shared" si="3" ref="N37:N43">+L37+M37</f>
        <v>0</v>
      </c>
      <c r="O37">
        <v>0</v>
      </c>
    </row>
    <row r="38" spans="1:15" ht="12.75">
      <c r="A38" s="2">
        <f aca="true" t="shared" si="4" ref="A38:A43">A37+1</f>
        <v>2</v>
      </c>
      <c r="B38" s="2" t="s">
        <v>176</v>
      </c>
      <c r="C38" s="2" t="s">
        <v>126</v>
      </c>
      <c r="D38" s="1">
        <v>0.5</v>
      </c>
      <c r="E38" t="s">
        <v>140</v>
      </c>
      <c r="F38" t="s">
        <v>187</v>
      </c>
      <c r="H38" t="s">
        <v>32</v>
      </c>
      <c r="I38" s="11" t="s">
        <v>241</v>
      </c>
      <c r="K38">
        <v>1</v>
      </c>
      <c r="L38">
        <v>0</v>
      </c>
      <c r="M38">
        <v>0</v>
      </c>
      <c r="N38">
        <f t="shared" si="3"/>
        <v>0</v>
      </c>
      <c r="O38">
        <v>0</v>
      </c>
    </row>
    <row r="39" spans="1:15" ht="12.75">
      <c r="A39" s="2">
        <f t="shared" si="4"/>
        <v>3</v>
      </c>
      <c r="B39" s="2" t="s">
        <v>178</v>
      </c>
      <c r="C39" s="2" t="s">
        <v>227</v>
      </c>
      <c r="D39" s="1">
        <v>0.3020833333333333</v>
      </c>
      <c r="E39" t="s">
        <v>162</v>
      </c>
      <c r="F39" t="s">
        <v>183</v>
      </c>
      <c r="H39" t="s">
        <v>31</v>
      </c>
      <c r="I39" s="11" t="s">
        <v>242</v>
      </c>
      <c r="K39">
        <v>1</v>
      </c>
      <c r="L39">
        <v>1</v>
      </c>
      <c r="M39">
        <v>0</v>
      </c>
      <c r="N39">
        <f t="shared" si="3"/>
        <v>1</v>
      </c>
      <c r="O39">
        <v>0</v>
      </c>
    </row>
    <row r="40" spans="1:15" ht="12.75">
      <c r="A40" s="2">
        <f t="shared" si="4"/>
        <v>4</v>
      </c>
      <c r="B40" s="2" t="s">
        <v>175</v>
      </c>
      <c r="C40" s="2" t="s">
        <v>236</v>
      </c>
      <c r="D40" s="1">
        <v>0.13541666666666666</v>
      </c>
      <c r="E40" t="s">
        <v>162</v>
      </c>
      <c r="F40" t="s">
        <v>151</v>
      </c>
      <c r="H40" t="s">
        <v>51</v>
      </c>
      <c r="I40" s="11" t="s">
        <v>246</v>
      </c>
      <c r="K40">
        <v>1</v>
      </c>
      <c r="L40">
        <v>0</v>
      </c>
      <c r="M40">
        <v>0</v>
      </c>
      <c r="N40">
        <f t="shared" si="3"/>
        <v>0</v>
      </c>
      <c r="O40">
        <v>0</v>
      </c>
    </row>
    <row r="41" spans="1:15" ht="12.75">
      <c r="A41" s="2">
        <f t="shared" si="4"/>
        <v>5</v>
      </c>
      <c r="B41" s="2" t="s">
        <v>178</v>
      </c>
      <c r="C41" s="2" t="s">
        <v>6</v>
      </c>
      <c r="D41" s="1">
        <v>0.3020833333333333</v>
      </c>
      <c r="E41" t="s">
        <v>140</v>
      </c>
      <c r="F41" t="s">
        <v>174</v>
      </c>
      <c r="H41" t="s">
        <v>32</v>
      </c>
      <c r="I41" s="11" t="s">
        <v>112</v>
      </c>
      <c r="K41">
        <v>1</v>
      </c>
      <c r="L41">
        <v>0</v>
      </c>
      <c r="M41">
        <v>0</v>
      </c>
      <c r="N41">
        <f t="shared" si="3"/>
        <v>0</v>
      </c>
      <c r="O41">
        <v>0</v>
      </c>
    </row>
    <row r="42" spans="1:15" ht="12.75">
      <c r="A42" s="2">
        <f t="shared" si="4"/>
        <v>6</v>
      </c>
      <c r="B42" s="2" t="s">
        <v>175</v>
      </c>
      <c r="C42" s="2" t="s">
        <v>237</v>
      </c>
      <c r="D42" s="1">
        <v>0.13541666666666666</v>
      </c>
      <c r="E42" t="s">
        <v>234</v>
      </c>
      <c r="F42" t="s">
        <v>150</v>
      </c>
      <c r="H42" t="s">
        <v>32</v>
      </c>
      <c r="I42" s="11" t="s">
        <v>132</v>
      </c>
      <c r="K42">
        <v>1</v>
      </c>
      <c r="L42">
        <v>0</v>
      </c>
      <c r="M42">
        <v>0</v>
      </c>
      <c r="N42">
        <f t="shared" si="3"/>
        <v>0</v>
      </c>
      <c r="O42">
        <v>0</v>
      </c>
    </row>
    <row r="43" spans="1:15" ht="12.75">
      <c r="A43" s="2">
        <f t="shared" si="4"/>
        <v>7</v>
      </c>
      <c r="B43" s="2" t="s">
        <v>176</v>
      </c>
      <c r="C43" s="2" t="s">
        <v>96</v>
      </c>
      <c r="D43" s="1">
        <v>0.052083333333333336</v>
      </c>
      <c r="E43" t="s">
        <v>162</v>
      </c>
      <c r="F43" t="s">
        <v>187</v>
      </c>
      <c r="H43" t="s">
        <v>31</v>
      </c>
      <c r="I43" s="11" t="s">
        <v>247</v>
      </c>
      <c r="K43">
        <v>1</v>
      </c>
      <c r="L43">
        <v>0</v>
      </c>
      <c r="M43">
        <v>0</v>
      </c>
      <c r="N43">
        <f t="shared" si="3"/>
        <v>0</v>
      </c>
      <c r="O43">
        <v>0</v>
      </c>
    </row>
    <row r="44" spans="1:15" ht="12.75">
      <c r="A44" s="2">
        <v>8</v>
      </c>
      <c r="B44" s="2" t="s">
        <v>235</v>
      </c>
      <c r="C44" s="2" t="s">
        <v>238</v>
      </c>
      <c r="D44" s="1">
        <v>0.3020833333333333</v>
      </c>
      <c r="E44" t="s">
        <v>140</v>
      </c>
      <c r="F44" t="s">
        <v>183</v>
      </c>
      <c r="H44" t="s">
        <v>32</v>
      </c>
      <c r="I44" s="11" t="s">
        <v>218</v>
      </c>
      <c r="K44">
        <v>1</v>
      </c>
      <c r="L44">
        <v>0</v>
      </c>
      <c r="M44">
        <v>0</v>
      </c>
      <c r="N44">
        <f>+L44+M44</f>
        <v>0</v>
      </c>
      <c r="O44">
        <v>0</v>
      </c>
    </row>
    <row r="45" spans="1:15" ht="12.75">
      <c r="A45" s="2">
        <v>9</v>
      </c>
      <c r="B45" s="2" t="s">
        <v>175</v>
      </c>
      <c r="C45" s="2" t="s">
        <v>239</v>
      </c>
      <c r="D45" s="1">
        <v>0.13541666666666666</v>
      </c>
      <c r="E45" t="s">
        <v>162</v>
      </c>
      <c r="F45" t="s">
        <v>174</v>
      </c>
      <c r="H45" t="s">
        <v>51</v>
      </c>
      <c r="I45" s="11" t="s">
        <v>52</v>
      </c>
      <c r="K45">
        <v>1</v>
      </c>
      <c r="L45">
        <v>0</v>
      </c>
      <c r="M45">
        <v>0</v>
      </c>
      <c r="N45">
        <f>+L45+M45</f>
        <v>0</v>
      </c>
      <c r="O45">
        <v>0</v>
      </c>
    </row>
    <row r="46" spans="1:15" ht="12.75">
      <c r="A46" s="2">
        <v>10</v>
      </c>
      <c r="B46" s="2" t="s">
        <v>176</v>
      </c>
      <c r="C46" s="2" t="s">
        <v>98</v>
      </c>
      <c r="D46" s="1">
        <v>0.14583333333333334</v>
      </c>
      <c r="E46" t="s">
        <v>140</v>
      </c>
      <c r="F46" t="s">
        <v>150</v>
      </c>
      <c r="H46" t="s">
        <v>51</v>
      </c>
      <c r="I46" s="11" t="s">
        <v>216</v>
      </c>
      <c r="K46">
        <v>1</v>
      </c>
      <c r="L46">
        <v>0</v>
      </c>
      <c r="M46">
        <v>0</v>
      </c>
      <c r="N46">
        <f>+L46+M46</f>
        <v>0</v>
      </c>
      <c r="O46">
        <v>0</v>
      </c>
    </row>
    <row r="48" spans="3:15" ht="12.75">
      <c r="C48" s="2" t="s">
        <v>225</v>
      </c>
      <c r="G48" s="2"/>
      <c r="H48" s="14" t="s">
        <v>251</v>
      </c>
      <c r="I48" s="14" t="s">
        <v>252</v>
      </c>
      <c r="J48" s="2"/>
      <c r="K48" s="8">
        <f>SUM(K37:K47)</f>
        <v>10</v>
      </c>
      <c r="L48" s="8">
        <f>SUM(L37:L47)</f>
        <v>1</v>
      </c>
      <c r="M48" s="8">
        <f>SUM(M37:M47)</f>
        <v>0</v>
      </c>
      <c r="N48" s="8">
        <f>SUM(N37:N47)</f>
        <v>1</v>
      </c>
      <c r="O48" s="8">
        <f>SUM(O37:O47)</f>
        <v>0</v>
      </c>
    </row>
    <row r="49" spans="3:15" ht="12.75">
      <c r="C49" s="2"/>
      <c r="G49" s="2"/>
      <c r="H49" s="14"/>
      <c r="I49" s="14"/>
      <c r="J49" s="2"/>
      <c r="K49" s="8"/>
      <c r="L49" s="8"/>
      <c r="M49" s="8"/>
      <c r="N49" s="8"/>
      <c r="O49" s="8"/>
    </row>
    <row r="50" spans="3:15" ht="12.75">
      <c r="C50" s="2" t="s">
        <v>248</v>
      </c>
      <c r="G50" s="2"/>
      <c r="H50" s="14" t="s">
        <v>253</v>
      </c>
      <c r="I50" s="14" t="s">
        <v>254</v>
      </c>
      <c r="J50" s="2"/>
      <c r="K50" s="8">
        <f>K35+K48</f>
        <v>31</v>
      </c>
      <c r="L50" s="8">
        <f>L35+L48</f>
        <v>2</v>
      </c>
      <c r="M50" s="8">
        <f>M35+M48</f>
        <v>3</v>
      </c>
      <c r="N50" s="8">
        <f>N35+N48</f>
        <v>5</v>
      </c>
      <c r="O50" s="8">
        <f>O35+O48</f>
        <v>0</v>
      </c>
    </row>
    <row r="51" spans="3:15" ht="12.75">
      <c r="C51" s="2"/>
      <c r="G51" s="2"/>
      <c r="H51" s="14"/>
      <c r="I51" s="14"/>
      <c r="J51" s="2"/>
      <c r="K51" s="8"/>
      <c r="L51" s="8"/>
      <c r="M51" s="8"/>
      <c r="N51" s="8"/>
      <c r="O51" s="8"/>
    </row>
    <row r="52" spans="1:15" ht="12.75">
      <c r="A52" s="2">
        <v>1</v>
      </c>
      <c r="B52" s="2" t="s">
        <v>175</v>
      </c>
      <c r="C52" s="2" t="s">
        <v>255</v>
      </c>
      <c r="E52" t="s">
        <v>140</v>
      </c>
      <c r="F52" t="s">
        <v>187</v>
      </c>
      <c r="G52" s="2"/>
      <c r="H52" s="12" t="s">
        <v>31</v>
      </c>
      <c r="I52" s="15" t="s">
        <v>33</v>
      </c>
      <c r="J52" s="12"/>
      <c r="K52" s="16">
        <v>1</v>
      </c>
      <c r="L52" s="16">
        <v>0</v>
      </c>
      <c r="M52" s="16">
        <v>0</v>
      </c>
      <c r="N52" s="12">
        <f aca="true" t="shared" si="5" ref="N52:N57">+L52+M52</f>
        <v>0</v>
      </c>
      <c r="O52" s="16">
        <v>0</v>
      </c>
    </row>
    <row r="53" spans="1:15" ht="12.75">
      <c r="A53" s="2">
        <v>2</v>
      </c>
      <c r="B53" s="2" t="s">
        <v>176</v>
      </c>
      <c r="C53" s="2" t="s">
        <v>99</v>
      </c>
      <c r="E53" t="s">
        <v>162</v>
      </c>
      <c r="F53" t="s">
        <v>187</v>
      </c>
      <c r="G53" s="2"/>
      <c r="H53" s="12" t="s">
        <v>31</v>
      </c>
      <c r="I53" s="15" t="s">
        <v>258</v>
      </c>
      <c r="J53" s="12"/>
      <c r="K53" s="16">
        <v>1</v>
      </c>
      <c r="L53" s="16">
        <v>0</v>
      </c>
      <c r="M53" s="16">
        <v>0</v>
      </c>
      <c r="N53" s="12">
        <f t="shared" si="5"/>
        <v>0</v>
      </c>
      <c r="O53" s="16">
        <v>0</v>
      </c>
    </row>
    <row r="54" spans="1:15" ht="12.75">
      <c r="A54" s="2">
        <v>3</v>
      </c>
      <c r="B54" s="2" t="s">
        <v>177</v>
      </c>
      <c r="C54" s="2" t="s">
        <v>256</v>
      </c>
      <c r="E54" t="s">
        <v>140</v>
      </c>
      <c r="F54" t="s">
        <v>187</v>
      </c>
      <c r="G54" s="2"/>
      <c r="H54" s="12" t="s">
        <v>32</v>
      </c>
      <c r="I54" s="15" t="s">
        <v>218</v>
      </c>
      <c r="J54" s="12"/>
      <c r="K54" s="16">
        <v>1</v>
      </c>
      <c r="L54" s="16">
        <v>0</v>
      </c>
      <c r="M54" s="16">
        <v>0</v>
      </c>
      <c r="N54" s="12">
        <f t="shared" si="5"/>
        <v>0</v>
      </c>
      <c r="O54" s="16">
        <v>0</v>
      </c>
    </row>
    <row r="55" spans="1:15" ht="12.75">
      <c r="A55" s="2">
        <v>4</v>
      </c>
      <c r="B55" s="2" t="s">
        <v>175</v>
      </c>
      <c r="C55" s="2" t="s">
        <v>257</v>
      </c>
      <c r="E55" t="s">
        <v>162</v>
      </c>
      <c r="F55" t="s">
        <v>187</v>
      </c>
      <c r="G55" s="2"/>
      <c r="H55" s="12" t="s">
        <v>31</v>
      </c>
      <c r="I55" s="15" t="s">
        <v>44</v>
      </c>
      <c r="J55" s="12"/>
      <c r="K55" s="16">
        <v>1</v>
      </c>
      <c r="L55" s="16">
        <v>0</v>
      </c>
      <c r="M55" s="16">
        <v>0</v>
      </c>
      <c r="N55" s="12">
        <f t="shared" si="5"/>
        <v>0</v>
      </c>
      <c r="O55" s="16">
        <v>0</v>
      </c>
    </row>
    <row r="56" spans="1:17" ht="12.75">
      <c r="A56" s="2">
        <v>5</v>
      </c>
      <c r="B56" s="2" t="s">
        <v>175</v>
      </c>
      <c r="C56" s="2" t="s">
        <v>260</v>
      </c>
      <c r="E56" t="s">
        <v>140</v>
      </c>
      <c r="F56" t="s">
        <v>151</v>
      </c>
      <c r="G56" s="2"/>
      <c r="H56" s="12" t="s">
        <v>32</v>
      </c>
      <c r="I56" s="15" t="s">
        <v>215</v>
      </c>
      <c r="J56" s="12"/>
      <c r="K56" s="16">
        <v>1</v>
      </c>
      <c r="L56" s="16">
        <v>0</v>
      </c>
      <c r="M56" s="16">
        <v>0</v>
      </c>
      <c r="N56" s="12">
        <f t="shared" si="5"/>
        <v>0</v>
      </c>
      <c r="O56" s="16">
        <v>0</v>
      </c>
      <c r="Q56" t="s">
        <v>259</v>
      </c>
    </row>
    <row r="57" spans="1:17" ht="12.75">
      <c r="A57" s="2">
        <v>6</v>
      </c>
      <c r="B57" s="2" t="s">
        <v>176</v>
      </c>
      <c r="C57" s="2" t="s">
        <v>101</v>
      </c>
      <c r="E57" t="s">
        <v>162</v>
      </c>
      <c r="F57" t="s">
        <v>151</v>
      </c>
      <c r="G57" s="2"/>
      <c r="H57" s="12" t="s">
        <v>32</v>
      </c>
      <c r="I57" s="15" t="s">
        <v>267</v>
      </c>
      <c r="J57" s="12"/>
      <c r="K57" s="16">
        <v>1</v>
      </c>
      <c r="L57" s="16">
        <v>0</v>
      </c>
      <c r="M57" s="16">
        <v>0</v>
      </c>
      <c r="N57" s="12">
        <f t="shared" si="5"/>
        <v>0</v>
      </c>
      <c r="O57" s="16">
        <v>0</v>
      </c>
      <c r="Q57" t="s">
        <v>259</v>
      </c>
    </row>
    <row r="58" spans="1:17" ht="12.75">
      <c r="A58" s="2">
        <v>7</v>
      </c>
      <c r="B58" s="2" t="s">
        <v>175</v>
      </c>
      <c r="C58" s="2" t="s">
        <v>261</v>
      </c>
      <c r="E58" t="s">
        <v>140</v>
      </c>
      <c r="F58" t="s">
        <v>151</v>
      </c>
      <c r="G58" s="2"/>
      <c r="H58" s="12" t="s">
        <v>32</v>
      </c>
      <c r="I58" s="15" t="s">
        <v>132</v>
      </c>
      <c r="J58" s="12"/>
      <c r="K58" s="16">
        <v>0</v>
      </c>
      <c r="L58" s="16">
        <v>0</v>
      </c>
      <c r="M58" s="16">
        <v>0</v>
      </c>
      <c r="N58" s="12">
        <f>+L58+M58</f>
        <v>0</v>
      </c>
      <c r="O58" s="16">
        <v>0</v>
      </c>
      <c r="Q58" t="s">
        <v>268</v>
      </c>
    </row>
    <row r="59" spans="3:15" ht="12.75">
      <c r="C59" s="2"/>
      <c r="G59" s="2"/>
      <c r="H59" s="14"/>
      <c r="I59" s="14"/>
      <c r="J59" s="2"/>
      <c r="K59" s="8"/>
      <c r="L59" s="8"/>
      <c r="M59" s="8"/>
      <c r="N59" s="8"/>
      <c r="O59" s="8"/>
    </row>
    <row r="60" spans="3:15" ht="12.75">
      <c r="C60" s="2" t="s">
        <v>206</v>
      </c>
      <c r="G60" s="2"/>
      <c r="H60" s="14" t="s">
        <v>269</v>
      </c>
      <c r="I60" s="14" t="s">
        <v>270</v>
      </c>
      <c r="J60" s="2"/>
      <c r="K60" s="17">
        <f>SUM(K52:K58)</f>
        <v>6</v>
      </c>
      <c r="L60" s="17">
        <f>SUM(L52:L58)</f>
        <v>0</v>
      </c>
      <c r="M60" s="17">
        <f>SUM(M52:M58)</f>
        <v>0</v>
      </c>
      <c r="N60" s="17">
        <f>SUM(N52:N58)</f>
        <v>0</v>
      </c>
      <c r="O60" s="17">
        <f>SUM(O52:O58)</f>
        <v>0</v>
      </c>
    </row>
    <row r="62" spans="1:17" ht="12.75">
      <c r="A62" s="2">
        <v>1</v>
      </c>
      <c r="B62" s="2" t="s">
        <v>177</v>
      </c>
      <c r="C62" s="2" t="s">
        <v>167</v>
      </c>
      <c r="D62" s="1">
        <v>0.5208333333333334</v>
      </c>
      <c r="E62" t="s">
        <v>162</v>
      </c>
      <c r="F62" t="s">
        <v>201</v>
      </c>
      <c r="H62" t="s">
        <v>32</v>
      </c>
      <c r="I62" s="7" t="s">
        <v>205</v>
      </c>
      <c r="J62" s="4"/>
      <c r="K62" s="10">
        <v>1</v>
      </c>
      <c r="L62">
        <v>0</v>
      </c>
      <c r="M62">
        <v>0</v>
      </c>
      <c r="N62">
        <f aca="true" t="shared" si="6" ref="N62:N75">+L62+M62</f>
        <v>0</v>
      </c>
      <c r="O62">
        <v>0</v>
      </c>
      <c r="Q62" t="s">
        <v>169</v>
      </c>
    </row>
    <row r="63" spans="1:17" ht="12.75">
      <c r="A63" s="2">
        <f aca="true" t="shared" si="7" ref="A63:A72">A62+1</f>
        <v>2</v>
      </c>
      <c r="B63" s="2" t="s">
        <v>175</v>
      </c>
      <c r="C63" s="2" t="s">
        <v>168</v>
      </c>
      <c r="D63" s="1">
        <v>0.3333333333333333</v>
      </c>
      <c r="E63" t="s">
        <v>162</v>
      </c>
      <c r="F63" t="s">
        <v>202</v>
      </c>
      <c r="H63" t="s">
        <v>32</v>
      </c>
      <c r="I63" s="7" t="s">
        <v>55</v>
      </c>
      <c r="J63" s="4"/>
      <c r="K63" s="10">
        <v>1</v>
      </c>
      <c r="L63">
        <v>0</v>
      </c>
      <c r="M63">
        <v>0</v>
      </c>
      <c r="N63">
        <f t="shared" si="6"/>
        <v>0</v>
      </c>
      <c r="O63">
        <v>0</v>
      </c>
      <c r="Q63" t="s">
        <v>169</v>
      </c>
    </row>
    <row r="64" spans="1:17" ht="12.75">
      <c r="A64" s="2">
        <f t="shared" si="7"/>
        <v>3</v>
      </c>
      <c r="B64" s="2" t="s">
        <v>175</v>
      </c>
      <c r="C64" s="2" t="s">
        <v>168</v>
      </c>
      <c r="D64" s="1">
        <v>0.5</v>
      </c>
      <c r="E64" t="s">
        <v>162</v>
      </c>
      <c r="F64" t="s">
        <v>203</v>
      </c>
      <c r="H64" t="s">
        <v>32</v>
      </c>
      <c r="I64" s="7" t="s">
        <v>132</v>
      </c>
      <c r="J64" s="4"/>
      <c r="K64" s="10">
        <v>1</v>
      </c>
      <c r="L64">
        <v>0</v>
      </c>
      <c r="M64">
        <v>0</v>
      </c>
      <c r="N64">
        <f t="shared" si="6"/>
        <v>0</v>
      </c>
      <c r="O64">
        <v>0</v>
      </c>
      <c r="Q64" t="s">
        <v>169</v>
      </c>
    </row>
    <row r="65" spans="1:17" ht="12.75">
      <c r="A65" s="2">
        <f t="shared" si="7"/>
        <v>4</v>
      </c>
      <c r="B65" s="2" t="s">
        <v>175</v>
      </c>
      <c r="C65" s="2" t="s">
        <v>180</v>
      </c>
      <c r="D65" s="1">
        <v>0.3333333333333333</v>
      </c>
      <c r="E65" t="s">
        <v>162</v>
      </c>
      <c r="F65" t="s">
        <v>209</v>
      </c>
      <c r="H65" t="s">
        <v>32</v>
      </c>
      <c r="I65" s="7" t="s">
        <v>55</v>
      </c>
      <c r="J65" s="4"/>
      <c r="K65" s="10">
        <v>1</v>
      </c>
      <c r="L65">
        <v>1</v>
      </c>
      <c r="M65">
        <v>0</v>
      </c>
      <c r="N65">
        <f t="shared" si="6"/>
        <v>1</v>
      </c>
      <c r="O65">
        <v>0</v>
      </c>
      <c r="Q65" t="s">
        <v>351</v>
      </c>
    </row>
    <row r="66" spans="1:17" ht="12.75">
      <c r="A66" s="2">
        <f t="shared" si="7"/>
        <v>5</v>
      </c>
      <c r="B66" s="2" t="s">
        <v>175</v>
      </c>
      <c r="C66" s="2" t="s">
        <v>180</v>
      </c>
      <c r="D66" s="1">
        <v>0.0625</v>
      </c>
      <c r="E66" t="s">
        <v>162</v>
      </c>
      <c r="F66" t="s">
        <v>210</v>
      </c>
      <c r="H66" t="s">
        <v>31</v>
      </c>
      <c r="I66" s="7" t="s">
        <v>214</v>
      </c>
      <c r="J66" s="4"/>
      <c r="K66" s="10">
        <v>1</v>
      </c>
      <c r="L66">
        <v>1</v>
      </c>
      <c r="M66">
        <v>0</v>
      </c>
      <c r="N66">
        <f t="shared" si="6"/>
        <v>1</v>
      </c>
      <c r="O66">
        <v>0</v>
      </c>
      <c r="Q66" t="s">
        <v>351</v>
      </c>
    </row>
    <row r="67" spans="1:17" ht="12.75">
      <c r="A67" s="2">
        <f t="shared" si="7"/>
        <v>6</v>
      </c>
      <c r="B67" s="2" t="s">
        <v>175</v>
      </c>
      <c r="C67" s="2" t="s">
        <v>180</v>
      </c>
      <c r="D67" s="1">
        <v>0.2708333333333333</v>
      </c>
      <c r="E67" t="s">
        <v>162</v>
      </c>
      <c r="F67" t="s">
        <v>211</v>
      </c>
      <c r="H67" t="s">
        <v>31</v>
      </c>
      <c r="I67" s="7" t="s">
        <v>33</v>
      </c>
      <c r="J67" s="4"/>
      <c r="K67" s="10">
        <v>1</v>
      </c>
      <c r="L67">
        <v>0</v>
      </c>
      <c r="M67">
        <v>1</v>
      </c>
      <c r="N67">
        <f t="shared" si="6"/>
        <v>1</v>
      </c>
      <c r="O67">
        <v>0</v>
      </c>
      <c r="Q67" t="s">
        <v>351</v>
      </c>
    </row>
    <row r="68" spans="1:17" ht="12.75">
      <c r="A68" s="2">
        <f t="shared" si="7"/>
        <v>7</v>
      </c>
      <c r="B68" s="2" t="s">
        <v>176</v>
      </c>
      <c r="C68" s="2" t="s">
        <v>93</v>
      </c>
      <c r="D68" s="1">
        <v>0.4375</v>
      </c>
      <c r="E68" t="s">
        <v>162</v>
      </c>
      <c r="F68" s="12" t="s">
        <v>174</v>
      </c>
      <c r="H68" t="s">
        <v>32</v>
      </c>
      <c r="I68" s="7" t="s">
        <v>215</v>
      </c>
      <c r="J68" s="4"/>
      <c r="K68" s="10">
        <v>1</v>
      </c>
      <c r="L68">
        <v>0</v>
      </c>
      <c r="M68">
        <v>0</v>
      </c>
      <c r="N68">
        <f t="shared" si="6"/>
        <v>0</v>
      </c>
      <c r="O68">
        <v>0</v>
      </c>
      <c r="Q68" t="s">
        <v>352</v>
      </c>
    </row>
    <row r="69" spans="1:17" ht="12.75">
      <c r="A69" s="2">
        <f t="shared" si="7"/>
        <v>8</v>
      </c>
      <c r="B69" s="2" t="s">
        <v>177</v>
      </c>
      <c r="C69" s="2" t="s">
        <v>228</v>
      </c>
      <c r="D69" s="1">
        <v>0.125</v>
      </c>
      <c r="E69" t="s">
        <v>162</v>
      </c>
      <c r="F69" t="s">
        <v>232</v>
      </c>
      <c r="H69" t="s">
        <v>31</v>
      </c>
      <c r="I69" s="7" t="s">
        <v>85</v>
      </c>
      <c r="K69">
        <v>1</v>
      </c>
      <c r="L69">
        <v>0</v>
      </c>
      <c r="M69">
        <v>0</v>
      </c>
      <c r="N69">
        <f t="shared" si="6"/>
        <v>0</v>
      </c>
      <c r="O69">
        <v>0</v>
      </c>
      <c r="Q69" t="s">
        <v>230</v>
      </c>
    </row>
    <row r="70" spans="1:17" ht="12.75">
      <c r="A70" s="2">
        <f t="shared" si="7"/>
        <v>9</v>
      </c>
      <c r="B70" s="2" t="s">
        <v>175</v>
      </c>
      <c r="C70" s="2" t="s">
        <v>229</v>
      </c>
      <c r="D70" s="1">
        <v>0.3645833333333333</v>
      </c>
      <c r="E70" t="s">
        <v>162</v>
      </c>
      <c r="F70" t="s">
        <v>233</v>
      </c>
      <c r="H70" t="s">
        <v>32</v>
      </c>
      <c r="I70" s="7" t="s">
        <v>215</v>
      </c>
      <c r="K70">
        <v>1</v>
      </c>
      <c r="L70">
        <v>0</v>
      </c>
      <c r="M70">
        <v>0</v>
      </c>
      <c r="N70">
        <f t="shared" si="6"/>
        <v>0</v>
      </c>
      <c r="O70">
        <v>0</v>
      </c>
      <c r="Q70" t="s">
        <v>230</v>
      </c>
    </row>
    <row r="71" spans="1:17" ht="12.75">
      <c r="A71" s="2">
        <f t="shared" si="7"/>
        <v>10</v>
      </c>
      <c r="B71" s="2" t="s">
        <v>175</v>
      </c>
      <c r="C71" s="2" t="s">
        <v>229</v>
      </c>
      <c r="D71" s="1">
        <v>0.5104166666666666</v>
      </c>
      <c r="E71" t="s">
        <v>162</v>
      </c>
      <c r="F71" t="s">
        <v>243</v>
      </c>
      <c r="H71" t="s">
        <v>32</v>
      </c>
      <c r="I71" s="7" t="s">
        <v>244</v>
      </c>
      <c r="K71">
        <v>1</v>
      </c>
      <c r="L71">
        <v>0</v>
      </c>
      <c r="M71">
        <v>0</v>
      </c>
      <c r="N71">
        <f t="shared" si="6"/>
        <v>0</v>
      </c>
      <c r="O71">
        <v>0</v>
      </c>
      <c r="Q71" t="s">
        <v>230</v>
      </c>
    </row>
    <row r="72" spans="1:17" ht="12.75">
      <c r="A72" s="2">
        <f t="shared" si="7"/>
        <v>11</v>
      </c>
      <c r="B72" s="2" t="s">
        <v>176</v>
      </c>
      <c r="C72" s="2" t="s">
        <v>84</v>
      </c>
      <c r="D72" s="1">
        <v>0.3958333333333333</v>
      </c>
      <c r="E72" t="s">
        <v>162</v>
      </c>
      <c r="F72" t="s">
        <v>233</v>
      </c>
      <c r="H72" t="s">
        <v>32</v>
      </c>
      <c r="I72" s="7" t="s">
        <v>245</v>
      </c>
      <c r="K72">
        <v>1</v>
      </c>
      <c r="L72">
        <v>0</v>
      </c>
      <c r="M72">
        <v>0</v>
      </c>
      <c r="N72">
        <f t="shared" si="6"/>
        <v>0</v>
      </c>
      <c r="O72">
        <v>0</v>
      </c>
      <c r="Q72" t="s">
        <v>231</v>
      </c>
    </row>
    <row r="73" spans="1:17" ht="12.75">
      <c r="A73" s="2">
        <v>12</v>
      </c>
      <c r="B73" s="2" t="s">
        <v>177</v>
      </c>
      <c r="C73" s="2" t="s">
        <v>275</v>
      </c>
      <c r="D73" s="1">
        <v>0.15972222222222224</v>
      </c>
      <c r="E73" t="s">
        <v>162</v>
      </c>
      <c r="F73" s="12" t="s">
        <v>277</v>
      </c>
      <c r="H73" t="s">
        <v>32</v>
      </c>
      <c r="I73" s="7" t="s">
        <v>218</v>
      </c>
      <c r="K73">
        <v>1</v>
      </c>
      <c r="L73">
        <v>0</v>
      </c>
      <c r="M73">
        <v>0</v>
      </c>
      <c r="N73">
        <f t="shared" si="6"/>
        <v>0</v>
      </c>
      <c r="O73">
        <v>0</v>
      </c>
      <c r="Q73" t="s">
        <v>274</v>
      </c>
    </row>
    <row r="74" spans="1:17" ht="12.75">
      <c r="A74" s="2">
        <v>13</v>
      </c>
      <c r="B74" s="2" t="s">
        <v>175</v>
      </c>
      <c r="C74" s="2" t="s">
        <v>276</v>
      </c>
      <c r="D74" s="1">
        <v>0.3819444444444444</v>
      </c>
      <c r="E74" t="s">
        <v>162</v>
      </c>
      <c r="F74" s="12" t="s">
        <v>278</v>
      </c>
      <c r="H74" t="s">
        <v>32</v>
      </c>
      <c r="I74" s="7" t="s">
        <v>197</v>
      </c>
      <c r="K74">
        <v>1</v>
      </c>
      <c r="L74">
        <v>0</v>
      </c>
      <c r="M74">
        <v>0</v>
      </c>
      <c r="N74">
        <f t="shared" si="6"/>
        <v>0</v>
      </c>
      <c r="O74">
        <v>0</v>
      </c>
      <c r="Q74" t="s">
        <v>274</v>
      </c>
    </row>
    <row r="75" spans="1:17" ht="12.75">
      <c r="A75" s="2">
        <v>14</v>
      </c>
      <c r="B75" s="2" t="s">
        <v>175</v>
      </c>
      <c r="C75" s="2" t="s">
        <v>276</v>
      </c>
      <c r="D75" s="1">
        <v>0.19444444444444445</v>
      </c>
      <c r="E75" t="s">
        <v>162</v>
      </c>
      <c r="F75" s="12" t="s">
        <v>279</v>
      </c>
      <c r="H75" t="s">
        <v>32</v>
      </c>
      <c r="I75" s="7" t="s">
        <v>105</v>
      </c>
      <c r="K75">
        <v>1</v>
      </c>
      <c r="L75">
        <v>0</v>
      </c>
      <c r="M75">
        <v>0</v>
      </c>
      <c r="N75">
        <f t="shared" si="6"/>
        <v>0</v>
      </c>
      <c r="O75">
        <v>0</v>
      </c>
      <c r="Q75" t="s">
        <v>274</v>
      </c>
    </row>
    <row r="77" spans="1:17" ht="12.75">
      <c r="A77" s="2"/>
      <c r="B77" s="2"/>
      <c r="C77" s="2" t="s">
        <v>110</v>
      </c>
      <c r="D77" s="1"/>
      <c r="G77" s="2"/>
      <c r="H77" s="14" t="s">
        <v>280</v>
      </c>
      <c r="I77" s="14" t="s">
        <v>281</v>
      </c>
      <c r="J77" s="2"/>
      <c r="K77" s="8">
        <f>SUM(K62:K76)</f>
        <v>14</v>
      </c>
      <c r="L77" s="8">
        <f>SUM(L62:L76)</f>
        <v>2</v>
      </c>
      <c r="M77" s="8">
        <f>SUM(M62:M76)</f>
        <v>1</v>
      </c>
      <c r="N77" s="8">
        <f>SUM(N62:N76)</f>
        <v>3</v>
      </c>
      <c r="O77" s="8">
        <f>SUM(O62:O76)</f>
        <v>0</v>
      </c>
      <c r="P77" s="9"/>
      <c r="Q77" s="9"/>
    </row>
    <row r="78" spans="1:3" ht="12.75">
      <c r="A78" t="s">
        <v>71</v>
      </c>
      <c r="C78" t="s">
        <v>71</v>
      </c>
    </row>
    <row r="79" spans="3:15" ht="12.75">
      <c r="C79" s="2" t="s">
        <v>111</v>
      </c>
      <c r="G79" s="2"/>
      <c r="H79" s="14"/>
      <c r="I79" s="14"/>
      <c r="J79" s="2"/>
      <c r="K79" s="8">
        <f>+K10+K35+K77+K60+K48</f>
        <v>55</v>
      </c>
      <c r="L79" s="8">
        <f>+L10+L35+L77+L60+L48</f>
        <v>4</v>
      </c>
      <c r="M79" s="8">
        <f>+M10+M35+M77+M60+M48</f>
        <v>4</v>
      </c>
      <c r="N79" s="8">
        <f>+N10+N35+N77+N60+N48</f>
        <v>8</v>
      </c>
      <c r="O79" s="8">
        <f>+O10+O35+O77+O60+O48</f>
        <v>0</v>
      </c>
    </row>
    <row r="83" spans="3:10" ht="12.75">
      <c r="C83" t="s">
        <v>147</v>
      </c>
      <c r="H83" t="s">
        <v>264</v>
      </c>
      <c r="I83" t="s">
        <v>264</v>
      </c>
      <c r="J83" t="s">
        <v>266</v>
      </c>
    </row>
    <row r="84" spans="3:9" ht="12.75">
      <c r="C84" t="s">
        <v>148</v>
      </c>
      <c r="H84" t="s">
        <v>264</v>
      </c>
      <c r="I84" t="s">
        <v>264</v>
      </c>
    </row>
    <row r="85" spans="3:8" ht="12.75">
      <c r="C85" t="s">
        <v>149</v>
      </c>
      <c r="H85" t="s">
        <v>262</v>
      </c>
    </row>
    <row r="86" spans="3:9" ht="12.75">
      <c r="C86" t="s">
        <v>150</v>
      </c>
      <c r="H86" t="s">
        <v>265</v>
      </c>
      <c r="I86" t="s">
        <v>263</v>
      </c>
    </row>
    <row r="87" spans="3:10" ht="12.75">
      <c r="C87" t="s">
        <v>151</v>
      </c>
      <c r="H87" t="s">
        <v>262</v>
      </c>
      <c r="I87" t="s">
        <v>265</v>
      </c>
      <c r="J87" t="s">
        <v>262</v>
      </c>
    </row>
    <row r="88" spans="3:8" ht="12.75">
      <c r="C88" t="s">
        <v>152</v>
      </c>
      <c r="H88" t="s">
        <v>262</v>
      </c>
    </row>
    <row r="89" spans="3:8" ht="12.75">
      <c r="C89" t="s">
        <v>153</v>
      </c>
      <c r="H89" t="s">
        <v>264</v>
      </c>
    </row>
    <row r="90" spans="3:8" ht="12.75">
      <c r="C90" t="s">
        <v>154</v>
      </c>
      <c r="H90" t="s">
        <v>262</v>
      </c>
    </row>
    <row r="91" spans="3:8" ht="12.75">
      <c r="C91" t="s">
        <v>155</v>
      </c>
      <c r="H91" t="s">
        <v>263</v>
      </c>
    </row>
    <row r="92" spans="3:8" ht="12.75">
      <c r="C92" t="s">
        <v>156</v>
      </c>
      <c r="H92" t="s">
        <v>262</v>
      </c>
    </row>
    <row r="93" spans="3:9" ht="12.75">
      <c r="C93" t="s">
        <v>157</v>
      </c>
      <c r="H93" t="s">
        <v>262</v>
      </c>
      <c r="I93" t="s">
        <v>263</v>
      </c>
    </row>
  </sheetData>
  <sheetProtection/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3.00390625" style="0" bestFit="1" customWidth="1"/>
    <col min="2" max="2" width="15.7109375" style="0" customWidth="1"/>
    <col min="4" max="4" width="4.8515625" style="0" customWidth="1"/>
    <col min="5" max="5" width="17.57421875" style="0" customWidth="1"/>
    <col min="6" max="6" width="4.7109375" style="0" customWidth="1"/>
    <col min="7" max="7" width="5.421875" style="0" customWidth="1"/>
    <col min="8" max="8" width="6.00390625" style="0" customWidth="1"/>
    <col min="9" max="9" width="9.421875" style="0" customWidth="1"/>
    <col min="10" max="10" width="5.7109375" style="0" customWidth="1"/>
    <col min="11" max="11" width="5.421875" style="0" customWidth="1"/>
    <col min="12" max="12" width="5.7109375" style="0" customWidth="1"/>
    <col min="13" max="13" width="6.28125" style="0" customWidth="1"/>
    <col min="14" max="14" width="5.8515625" style="0" customWidth="1"/>
    <col min="15" max="15" width="6.421875" style="0" customWidth="1"/>
    <col min="16" max="16" width="5.421875" style="0" customWidth="1"/>
    <col min="17" max="17" width="5.00390625" style="0" customWidth="1"/>
    <col min="18" max="18" width="11.00390625" style="0" bestFit="1" customWidth="1"/>
  </cols>
  <sheetData>
    <row r="1" spans="2:10" s="2" customFormat="1" ht="12.75">
      <c r="B1" s="3">
        <f ca="1">NOW()</f>
        <v>41988.40337523148</v>
      </c>
      <c r="E1" s="2" t="s">
        <v>87</v>
      </c>
      <c r="J1" s="8"/>
    </row>
    <row r="2" spans="3:10" s="2" customFormat="1" ht="12.75">
      <c r="C2" s="2" t="s">
        <v>86</v>
      </c>
      <c r="J2" s="8"/>
    </row>
    <row r="3" spans="1:10" ht="12.75">
      <c r="A3" s="2"/>
      <c r="B3" s="2"/>
      <c r="J3" s="9"/>
    </row>
    <row r="4" spans="1:17" ht="12.75">
      <c r="A4" s="2"/>
      <c r="B4" s="2" t="s">
        <v>21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 t="s">
        <v>47</v>
      </c>
      <c r="P4" s="2" t="s">
        <v>46</v>
      </c>
      <c r="Q4" s="2" t="s">
        <v>48</v>
      </c>
    </row>
    <row r="5" spans="1:14" ht="12.75">
      <c r="A5" s="2">
        <v>1</v>
      </c>
      <c r="B5" s="2" t="s">
        <v>72</v>
      </c>
      <c r="C5" s="1">
        <v>0.4583333333333333</v>
      </c>
      <c r="E5" t="s">
        <v>9</v>
      </c>
      <c r="G5" t="s">
        <v>31</v>
      </c>
      <c r="H5" s="5" t="s">
        <v>85</v>
      </c>
      <c r="I5" s="5"/>
      <c r="J5" s="10">
        <v>1</v>
      </c>
      <c r="K5">
        <v>0</v>
      </c>
      <c r="L5">
        <v>1</v>
      </c>
      <c r="M5">
        <f>+K5+L5</f>
        <v>1</v>
      </c>
      <c r="N5">
        <v>0</v>
      </c>
    </row>
    <row r="6" spans="1:14" ht="12.75">
      <c r="A6" s="2">
        <v>2</v>
      </c>
      <c r="B6" s="2" t="s">
        <v>73</v>
      </c>
      <c r="C6" s="1">
        <v>0.4166666666666667</v>
      </c>
      <c r="E6" t="s">
        <v>88</v>
      </c>
      <c r="G6" t="s">
        <v>32</v>
      </c>
      <c r="H6" s="6" t="s">
        <v>105</v>
      </c>
      <c r="I6" s="6"/>
      <c r="J6" s="10">
        <v>1</v>
      </c>
      <c r="K6">
        <v>0</v>
      </c>
      <c r="L6">
        <v>0</v>
      </c>
      <c r="M6">
        <f>+K6+L6</f>
        <v>0</v>
      </c>
      <c r="N6">
        <v>0</v>
      </c>
    </row>
    <row r="7" spans="1:14" ht="12.75">
      <c r="A7" s="2">
        <v>3</v>
      </c>
      <c r="B7" s="2" t="s">
        <v>74</v>
      </c>
      <c r="C7" s="1">
        <v>0.4583333333333333</v>
      </c>
      <c r="E7" t="s">
        <v>89</v>
      </c>
      <c r="G7" t="s">
        <v>32</v>
      </c>
      <c r="H7" s="7" t="s">
        <v>106</v>
      </c>
      <c r="I7" s="7"/>
      <c r="J7" s="10">
        <v>1</v>
      </c>
      <c r="K7">
        <v>0</v>
      </c>
      <c r="L7">
        <v>1</v>
      </c>
      <c r="M7">
        <f aca="true" t="shared" si="0" ref="M7:M21">+K7+L7</f>
        <v>1</v>
      </c>
      <c r="N7">
        <v>0</v>
      </c>
    </row>
    <row r="8" spans="1:14" ht="12.75">
      <c r="A8" s="2">
        <v>4</v>
      </c>
      <c r="B8" s="2" t="s">
        <v>75</v>
      </c>
      <c r="C8" s="1">
        <v>0.4583333333333333</v>
      </c>
      <c r="E8" t="s">
        <v>90</v>
      </c>
      <c r="G8" t="s">
        <v>32</v>
      </c>
      <c r="H8" s="6" t="s">
        <v>105</v>
      </c>
      <c r="I8" s="6"/>
      <c r="J8" s="10">
        <v>1</v>
      </c>
      <c r="K8">
        <v>0</v>
      </c>
      <c r="L8">
        <v>1</v>
      </c>
      <c r="M8">
        <f t="shared" si="0"/>
        <v>1</v>
      </c>
      <c r="N8">
        <v>0</v>
      </c>
    </row>
    <row r="9" spans="1:14" ht="12.75">
      <c r="A9" s="2" t="s">
        <v>71</v>
      </c>
      <c r="B9" s="2" t="s">
        <v>76</v>
      </c>
      <c r="C9" s="1"/>
      <c r="E9" t="s">
        <v>92</v>
      </c>
      <c r="H9" s="7"/>
      <c r="I9" s="7"/>
      <c r="J9" s="10">
        <v>0</v>
      </c>
      <c r="K9">
        <v>0</v>
      </c>
      <c r="L9">
        <v>0</v>
      </c>
      <c r="M9">
        <f t="shared" si="0"/>
        <v>0</v>
      </c>
      <c r="N9">
        <v>0</v>
      </c>
    </row>
    <row r="10" spans="1:17" ht="12.75">
      <c r="A10" s="2">
        <v>5</v>
      </c>
      <c r="B10" s="2" t="s">
        <v>77</v>
      </c>
      <c r="C10" s="1">
        <v>0.5</v>
      </c>
      <c r="E10" t="s">
        <v>91</v>
      </c>
      <c r="G10" t="s">
        <v>32</v>
      </c>
      <c r="H10" s="7" t="s">
        <v>112</v>
      </c>
      <c r="I10" s="7"/>
      <c r="J10" s="10">
        <v>1</v>
      </c>
      <c r="K10">
        <v>0</v>
      </c>
      <c r="L10">
        <v>0</v>
      </c>
      <c r="M10">
        <f t="shared" si="0"/>
        <v>0</v>
      </c>
      <c r="N10">
        <v>0</v>
      </c>
      <c r="O10">
        <v>45</v>
      </c>
      <c r="P10">
        <v>5</v>
      </c>
      <c r="Q10" s="27" t="s">
        <v>450</v>
      </c>
    </row>
    <row r="11" spans="1:14" ht="12.75">
      <c r="A11" s="2" t="s">
        <v>71</v>
      </c>
      <c r="B11" s="2" t="s">
        <v>93</v>
      </c>
      <c r="C11" s="1"/>
      <c r="E11" t="s">
        <v>92</v>
      </c>
      <c r="H11" s="7"/>
      <c r="I11" s="7"/>
      <c r="J11" s="10">
        <v>0</v>
      </c>
      <c r="K11">
        <v>0</v>
      </c>
      <c r="L11">
        <v>0</v>
      </c>
      <c r="M11">
        <f t="shared" si="0"/>
        <v>0</v>
      </c>
      <c r="N11">
        <v>0</v>
      </c>
    </row>
    <row r="12" spans="1:14" ht="12.75">
      <c r="A12" s="2">
        <v>6</v>
      </c>
      <c r="B12" s="2" t="s">
        <v>78</v>
      </c>
      <c r="C12" s="1">
        <v>0.4583333333333333</v>
      </c>
      <c r="E12" t="s">
        <v>9</v>
      </c>
      <c r="G12" t="s">
        <v>31</v>
      </c>
      <c r="H12" s="7" t="s">
        <v>113</v>
      </c>
      <c r="I12" s="4"/>
      <c r="J12" s="10">
        <v>1</v>
      </c>
      <c r="K12">
        <v>0</v>
      </c>
      <c r="L12">
        <v>0</v>
      </c>
      <c r="M12">
        <f t="shared" si="0"/>
        <v>0</v>
      </c>
      <c r="N12">
        <v>0</v>
      </c>
    </row>
    <row r="13" spans="1:17" ht="12.75">
      <c r="A13" s="2">
        <v>7</v>
      </c>
      <c r="B13" s="2" t="s">
        <v>79</v>
      </c>
      <c r="C13" s="1">
        <v>0.34375</v>
      </c>
      <c r="E13" t="s">
        <v>88</v>
      </c>
      <c r="G13" t="s">
        <v>31</v>
      </c>
      <c r="H13" s="7" t="s">
        <v>114</v>
      </c>
      <c r="I13" s="4"/>
      <c r="J13" s="10">
        <v>1</v>
      </c>
      <c r="K13">
        <v>0</v>
      </c>
      <c r="L13">
        <v>0</v>
      </c>
      <c r="M13">
        <f t="shared" si="0"/>
        <v>0</v>
      </c>
      <c r="N13">
        <v>0</v>
      </c>
      <c r="O13" t="s">
        <v>71</v>
      </c>
      <c r="P13" t="s">
        <v>71</v>
      </c>
      <c r="Q13" t="s">
        <v>71</v>
      </c>
    </row>
    <row r="14" spans="1:14" ht="12.75">
      <c r="A14" s="2">
        <v>8</v>
      </c>
      <c r="B14" s="2" t="s">
        <v>80</v>
      </c>
      <c r="C14" s="1">
        <v>0.4583333333333333</v>
      </c>
      <c r="E14" t="s">
        <v>89</v>
      </c>
      <c r="G14" t="s">
        <v>32</v>
      </c>
      <c r="H14" s="7" t="s">
        <v>55</v>
      </c>
      <c r="I14" s="4"/>
      <c r="J14" s="10">
        <v>1</v>
      </c>
      <c r="K14">
        <v>0</v>
      </c>
      <c r="L14">
        <v>0</v>
      </c>
      <c r="M14">
        <f t="shared" si="0"/>
        <v>0</v>
      </c>
      <c r="N14">
        <v>0</v>
      </c>
    </row>
    <row r="15" spans="1:14" ht="12.75">
      <c r="A15" s="2">
        <v>9</v>
      </c>
      <c r="B15" s="2" t="s">
        <v>81</v>
      </c>
      <c r="C15" s="1">
        <v>0.5</v>
      </c>
      <c r="E15" t="s">
        <v>90</v>
      </c>
      <c r="G15" t="s">
        <v>31</v>
      </c>
      <c r="H15" s="7" t="s">
        <v>44</v>
      </c>
      <c r="I15" s="4"/>
      <c r="J15" s="10">
        <v>1</v>
      </c>
      <c r="K15">
        <v>0</v>
      </c>
      <c r="L15">
        <v>0</v>
      </c>
      <c r="M15">
        <f t="shared" si="0"/>
        <v>0</v>
      </c>
      <c r="N15">
        <v>0</v>
      </c>
    </row>
    <row r="16" spans="1:14" ht="12.75">
      <c r="A16" s="2">
        <v>10</v>
      </c>
      <c r="B16" s="2" t="s">
        <v>82</v>
      </c>
      <c r="C16" s="1">
        <v>0.4166666666666667</v>
      </c>
      <c r="E16" t="s">
        <v>91</v>
      </c>
      <c r="G16" t="s">
        <v>32</v>
      </c>
      <c r="H16" s="7" t="s">
        <v>105</v>
      </c>
      <c r="I16" s="4"/>
      <c r="J16" s="10">
        <v>1</v>
      </c>
      <c r="K16">
        <v>0</v>
      </c>
      <c r="L16">
        <v>0</v>
      </c>
      <c r="M16">
        <f t="shared" si="0"/>
        <v>0</v>
      </c>
      <c r="N16">
        <v>0</v>
      </c>
    </row>
    <row r="17" spans="1:14" ht="12.75">
      <c r="A17" s="2">
        <v>11</v>
      </c>
      <c r="B17" s="2" t="s">
        <v>83</v>
      </c>
      <c r="C17" s="1">
        <v>0.4166666666666667</v>
      </c>
      <c r="E17" t="s">
        <v>9</v>
      </c>
      <c r="G17" t="s">
        <v>31</v>
      </c>
      <c r="H17" s="7" t="s">
        <v>40</v>
      </c>
      <c r="I17" s="4"/>
      <c r="J17" s="10">
        <v>1</v>
      </c>
      <c r="K17">
        <v>0</v>
      </c>
      <c r="L17">
        <v>2</v>
      </c>
      <c r="M17">
        <f t="shared" si="0"/>
        <v>2</v>
      </c>
      <c r="N17">
        <v>0</v>
      </c>
    </row>
    <row r="18" spans="1:14" ht="12.75">
      <c r="A18" s="2"/>
      <c r="B18" s="2" t="s">
        <v>125</v>
      </c>
      <c r="C18" s="1"/>
      <c r="E18" t="s">
        <v>92</v>
      </c>
      <c r="H18" s="7"/>
      <c r="I18" s="4"/>
      <c r="J18" s="10">
        <v>0</v>
      </c>
      <c r="K18">
        <v>0</v>
      </c>
      <c r="L18">
        <v>0</v>
      </c>
      <c r="M18">
        <f>+K18+L18</f>
        <v>0</v>
      </c>
      <c r="N18">
        <v>0</v>
      </c>
    </row>
    <row r="19" spans="1:14" ht="12.75">
      <c r="A19" s="2">
        <v>12</v>
      </c>
      <c r="B19" s="2" t="s">
        <v>94</v>
      </c>
      <c r="C19" s="1">
        <v>0.4583333333333333</v>
      </c>
      <c r="E19" t="s">
        <v>88</v>
      </c>
      <c r="G19" t="s">
        <v>51</v>
      </c>
      <c r="H19" s="7" t="s">
        <v>52</v>
      </c>
      <c r="I19" s="4" t="s">
        <v>71</v>
      </c>
      <c r="J19" s="10">
        <v>1</v>
      </c>
      <c r="K19">
        <v>0</v>
      </c>
      <c r="L19">
        <v>0</v>
      </c>
      <c r="M19">
        <f t="shared" si="0"/>
        <v>0</v>
      </c>
      <c r="N19">
        <v>0</v>
      </c>
    </row>
    <row r="20" spans="1:14" ht="12.75">
      <c r="A20" s="2"/>
      <c r="B20" s="2" t="s">
        <v>126</v>
      </c>
      <c r="C20" s="1"/>
      <c r="E20" t="s">
        <v>92</v>
      </c>
      <c r="H20" s="7"/>
      <c r="I20" s="4"/>
      <c r="J20" s="10">
        <v>0</v>
      </c>
      <c r="K20">
        <v>0</v>
      </c>
      <c r="L20">
        <v>0</v>
      </c>
      <c r="M20">
        <f>+K20+L20</f>
        <v>0</v>
      </c>
      <c r="N20">
        <v>0</v>
      </c>
    </row>
    <row r="21" spans="1:14" ht="12.75">
      <c r="A21" s="2">
        <v>13</v>
      </c>
      <c r="B21" s="2" t="s">
        <v>84</v>
      </c>
      <c r="C21" s="1">
        <v>0.4166666666666667</v>
      </c>
      <c r="E21" t="s">
        <v>89</v>
      </c>
      <c r="G21" t="s">
        <v>51</v>
      </c>
      <c r="H21" s="7" t="s">
        <v>52</v>
      </c>
      <c r="I21" s="4"/>
      <c r="J21" s="10">
        <v>1</v>
      </c>
      <c r="K21">
        <v>0</v>
      </c>
      <c r="L21">
        <v>0</v>
      </c>
      <c r="M21">
        <f t="shared" si="0"/>
        <v>0</v>
      </c>
      <c r="N21">
        <v>0</v>
      </c>
    </row>
    <row r="22" spans="1:18" ht="12.75">
      <c r="A22" s="2">
        <v>14</v>
      </c>
      <c r="B22" s="2" t="s">
        <v>95</v>
      </c>
      <c r="C22" s="1">
        <v>0.4166666666666667</v>
      </c>
      <c r="E22" t="s">
        <v>90</v>
      </c>
      <c r="G22" t="s">
        <v>31</v>
      </c>
      <c r="H22" s="7" t="s">
        <v>54</v>
      </c>
      <c r="I22" s="4"/>
      <c r="J22" s="10">
        <v>1</v>
      </c>
      <c r="K22">
        <v>0</v>
      </c>
      <c r="L22">
        <v>0</v>
      </c>
      <c r="M22">
        <f>+K22+L22</f>
        <v>0</v>
      </c>
      <c r="N22">
        <v>0</v>
      </c>
      <c r="R22" t="s">
        <v>127</v>
      </c>
    </row>
    <row r="23" spans="1:18" ht="12.75">
      <c r="A23" s="2">
        <v>15</v>
      </c>
      <c r="B23" s="2" t="s">
        <v>96</v>
      </c>
      <c r="C23" s="1">
        <v>0.4583333333333333</v>
      </c>
      <c r="E23" t="s">
        <v>91</v>
      </c>
      <c r="G23" t="s">
        <v>32</v>
      </c>
      <c r="H23" s="7" t="s">
        <v>128</v>
      </c>
      <c r="I23" s="4"/>
      <c r="J23" s="10">
        <v>1</v>
      </c>
      <c r="K23">
        <v>0</v>
      </c>
      <c r="L23">
        <v>0</v>
      </c>
      <c r="M23">
        <f>+K23+L23</f>
        <v>0</v>
      </c>
      <c r="N23">
        <v>0</v>
      </c>
      <c r="R23" t="s">
        <v>127</v>
      </c>
    </row>
    <row r="24" spans="1:10" ht="12.75">
      <c r="A24" s="2"/>
      <c r="B24" s="2"/>
      <c r="C24" s="1"/>
      <c r="J24" s="9"/>
    </row>
    <row r="25" spans="1:17" ht="12.75">
      <c r="A25" s="2"/>
      <c r="B25" s="2" t="s">
        <v>107</v>
      </c>
      <c r="C25" s="1"/>
      <c r="G25" s="11" t="s">
        <v>129</v>
      </c>
      <c r="H25" s="11" t="s">
        <v>131</v>
      </c>
      <c r="J25" s="9">
        <f aca="true" t="shared" si="1" ref="J25:P25">SUM(J5:J24)</f>
        <v>15</v>
      </c>
      <c r="K25" s="9">
        <f t="shared" si="1"/>
        <v>0</v>
      </c>
      <c r="L25" s="9">
        <f t="shared" si="1"/>
        <v>5</v>
      </c>
      <c r="M25" s="9">
        <f t="shared" si="1"/>
        <v>5</v>
      </c>
      <c r="N25" s="9">
        <f t="shared" si="1"/>
        <v>0</v>
      </c>
      <c r="O25" s="9">
        <f t="shared" si="1"/>
        <v>45</v>
      </c>
      <c r="P25" s="9">
        <f t="shared" si="1"/>
        <v>5</v>
      </c>
      <c r="Q25" s="27" t="s">
        <v>450</v>
      </c>
    </row>
    <row r="26" spans="1:10" ht="12.75">
      <c r="A26" s="2"/>
      <c r="B26" s="2"/>
      <c r="C26" s="1"/>
      <c r="J26" s="9"/>
    </row>
    <row r="27" spans="1:10" ht="12.75">
      <c r="A27" s="2"/>
      <c r="B27" s="2" t="s">
        <v>22</v>
      </c>
      <c r="J27" s="9"/>
    </row>
    <row r="28" spans="1:18" ht="12.75">
      <c r="A28" s="2" t="s">
        <v>71</v>
      </c>
      <c r="B28" s="2" t="s">
        <v>97</v>
      </c>
      <c r="C28" s="1"/>
      <c r="E28" t="s">
        <v>92</v>
      </c>
      <c r="H28" s="11"/>
      <c r="J28" s="10">
        <v>0</v>
      </c>
      <c r="K28">
        <v>0</v>
      </c>
      <c r="L28">
        <v>0</v>
      </c>
      <c r="M28">
        <f aca="true" t="shared" si="2" ref="M28:M33">+K28+L28</f>
        <v>0</v>
      </c>
      <c r="N28">
        <v>0</v>
      </c>
      <c r="R28" t="s">
        <v>71</v>
      </c>
    </row>
    <row r="29" spans="1:18" ht="12.75">
      <c r="A29" s="2">
        <v>1</v>
      </c>
      <c r="B29" s="2" t="s">
        <v>98</v>
      </c>
      <c r="C29" s="1">
        <v>0.4583333333333333</v>
      </c>
      <c r="E29" t="s">
        <v>9</v>
      </c>
      <c r="G29" t="s">
        <v>31</v>
      </c>
      <c r="H29" s="11" t="s">
        <v>40</v>
      </c>
      <c r="J29" s="10">
        <v>1</v>
      </c>
      <c r="K29">
        <v>0</v>
      </c>
      <c r="L29">
        <v>0</v>
      </c>
      <c r="M29">
        <f t="shared" si="2"/>
        <v>0</v>
      </c>
      <c r="N29">
        <v>0</v>
      </c>
      <c r="R29" t="s">
        <v>127</v>
      </c>
    </row>
    <row r="30" spans="1:18" ht="12.75">
      <c r="A30" s="2">
        <v>2</v>
      </c>
      <c r="B30" s="2" t="s">
        <v>99</v>
      </c>
      <c r="C30" s="1">
        <v>0.4583333333333333</v>
      </c>
      <c r="E30" t="s">
        <v>90</v>
      </c>
      <c r="G30" t="s">
        <v>32</v>
      </c>
      <c r="H30" s="11" t="s">
        <v>130</v>
      </c>
      <c r="J30" s="10">
        <v>1</v>
      </c>
      <c r="K30">
        <v>0</v>
      </c>
      <c r="L30">
        <v>0</v>
      </c>
      <c r="M30">
        <f t="shared" si="2"/>
        <v>0</v>
      </c>
      <c r="N30">
        <v>0</v>
      </c>
      <c r="R30" t="s">
        <v>127</v>
      </c>
    </row>
    <row r="31" spans="1:18" ht="12.75">
      <c r="A31" s="2">
        <v>3</v>
      </c>
      <c r="B31" s="2" t="s">
        <v>100</v>
      </c>
      <c r="C31" s="1">
        <v>0.4166666666666667</v>
      </c>
      <c r="E31" t="s">
        <v>88</v>
      </c>
      <c r="G31" t="s">
        <v>31</v>
      </c>
      <c r="H31" s="11" t="s">
        <v>113</v>
      </c>
      <c r="J31" s="10">
        <v>1</v>
      </c>
      <c r="K31">
        <v>0</v>
      </c>
      <c r="L31">
        <v>0</v>
      </c>
      <c r="M31">
        <f t="shared" si="2"/>
        <v>0</v>
      </c>
      <c r="N31">
        <v>0</v>
      </c>
      <c r="R31" t="s">
        <v>127</v>
      </c>
    </row>
    <row r="32" spans="1:18" ht="12.75">
      <c r="A32" s="2">
        <v>4</v>
      </c>
      <c r="B32" s="2" t="s">
        <v>101</v>
      </c>
      <c r="C32" s="1">
        <v>0.5</v>
      </c>
      <c r="E32" t="s">
        <v>89</v>
      </c>
      <c r="G32" t="s">
        <v>32</v>
      </c>
      <c r="H32" s="11" t="s">
        <v>130</v>
      </c>
      <c r="J32" s="10">
        <v>1</v>
      </c>
      <c r="K32">
        <v>0</v>
      </c>
      <c r="L32">
        <v>0</v>
      </c>
      <c r="M32">
        <f t="shared" si="2"/>
        <v>0</v>
      </c>
      <c r="N32">
        <v>0</v>
      </c>
      <c r="R32" t="s">
        <v>127</v>
      </c>
    </row>
    <row r="33" spans="1:19" ht="12.75">
      <c r="A33" s="2">
        <v>5</v>
      </c>
      <c r="B33" s="2" t="s">
        <v>102</v>
      </c>
      <c r="C33" s="1">
        <v>0.4583333333333333</v>
      </c>
      <c r="E33" t="s">
        <v>91</v>
      </c>
      <c r="G33" t="s">
        <v>32</v>
      </c>
      <c r="H33" s="11" t="s">
        <v>132</v>
      </c>
      <c r="J33" s="10">
        <v>1</v>
      </c>
      <c r="K33">
        <v>0</v>
      </c>
      <c r="L33">
        <v>0</v>
      </c>
      <c r="M33">
        <f t="shared" si="2"/>
        <v>0</v>
      </c>
      <c r="N33">
        <v>0</v>
      </c>
      <c r="R33" t="s">
        <v>127</v>
      </c>
      <c r="S33" s="11" t="s">
        <v>133</v>
      </c>
    </row>
    <row r="34" spans="1:10" ht="12.75">
      <c r="A34" s="2"/>
      <c r="B34" s="2"/>
      <c r="J34" s="9"/>
    </row>
    <row r="35" spans="1:10" ht="12.75">
      <c r="A35" s="2"/>
      <c r="B35" s="2" t="s">
        <v>23</v>
      </c>
      <c r="J35" s="9"/>
    </row>
    <row r="36" spans="1:14" ht="12.75">
      <c r="A36" s="2"/>
      <c r="B36" s="2" t="s">
        <v>103</v>
      </c>
      <c r="C36" s="1">
        <v>0.4166666666666667</v>
      </c>
      <c r="E36" t="s">
        <v>91</v>
      </c>
      <c r="G36" t="s">
        <v>32</v>
      </c>
      <c r="H36" s="11" t="s">
        <v>137</v>
      </c>
      <c r="J36" s="10">
        <v>1</v>
      </c>
      <c r="K36">
        <v>0</v>
      </c>
      <c r="L36">
        <v>0</v>
      </c>
      <c r="M36">
        <f>+K36+L36</f>
        <v>0</v>
      </c>
      <c r="N36">
        <v>0</v>
      </c>
    </row>
    <row r="37" spans="1:10" ht="12.75">
      <c r="A37" s="2"/>
      <c r="B37" s="2"/>
      <c r="J37" s="9"/>
    </row>
    <row r="38" spans="1:10" ht="12.75">
      <c r="A38" s="2"/>
      <c r="B38" s="2" t="s">
        <v>29</v>
      </c>
      <c r="J38" s="9"/>
    </row>
    <row r="39" spans="1:18" ht="12.75">
      <c r="A39" s="2"/>
      <c r="B39" s="2" t="s">
        <v>104</v>
      </c>
      <c r="C39" s="1">
        <v>0.4583333333333333</v>
      </c>
      <c r="E39" t="s">
        <v>136</v>
      </c>
      <c r="G39" t="s">
        <v>32</v>
      </c>
      <c r="H39" s="11"/>
      <c r="J39" s="10">
        <v>1</v>
      </c>
      <c r="K39">
        <v>0</v>
      </c>
      <c r="L39">
        <v>0</v>
      </c>
      <c r="M39">
        <f>+K39+L39</f>
        <v>0</v>
      </c>
      <c r="N39">
        <v>0</v>
      </c>
      <c r="R39" t="s">
        <v>134</v>
      </c>
    </row>
    <row r="40" spans="1:10" ht="12.75">
      <c r="A40" s="2"/>
      <c r="B40" s="2"/>
      <c r="J40" s="9"/>
    </row>
    <row r="41" spans="1:17" ht="12.75">
      <c r="A41" s="2"/>
      <c r="B41" s="2" t="s">
        <v>108</v>
      </c>
      <c r="C41" s="1"/>
      <c r="J41" s="9">
        <f>SUM(J28:J40)</f>
        <v>7</v>
      </c>
      <c r="K41" s="9">
        <f>SUM(K28:K40)</f>
        <v>0</v>
      </c>
      <c r="L41" s="9">
        <f>SUM(L28:L40)</f>
        <v>0</v>
      </c>
      <c r="M41" s="9">
        <f>SUM(M28:M40)</f>
        <v>0</v>
      </c>
      <c r="N41" s="9">
        <f>SUM(N28:N40)</f>
        <v>0</v>
      </c>
      <c r="O41" s="9"/>
      <c r="P41" s="9"/>
      <c r="Q41" s="9"/>
    </row>
    <row r="42" spans="1:10" ht="12.75">
      <c r="A42" s="2"/>
      <c r="J42" s="9"/>
    </row>
    <row r="43" spans="1:17" ht="12.75">
      <c r="A43" s="2"/>
      <c r="B43" s="2" t="s">
        <v>111</v>
      </c>
      <c r="C43" s="1"/>
      <c r="J43" s="9">
        <f aca="true" t="shared" si="3" ref="J43:P43">+J25+J41</f>
        <v>22</v>
      </c>
      <c r="K43" s="9">
        <f t="shared" si="3"/>
        <v>0</v>
      </c>
      <c r="L43" s="9">
        <f t="shared" si="3"/>
        <v>5</v>
      </c>
      <c r="M43" s="9">
        <f t="shared" si="3"/>
        <v>5</v>
      </c>
      <c r="N43" s="9">
        <f t="shared" si="3"/>
        <v>0</v>
      </c>
      <c r="O43" s="9">
        <f t="shared" si="3"/>
        <v>45</v>
      </c>
      <c r="P43" s="9">
        <f t="shared" si="3"/>
        <v>5</v>
      </c>
      <c r="Q43" s="27" t="s">
        <v>450</v>
      </c>
    </row>
    <row r="46" ht="12.75">
      <c r="B46" s="2" t="s">
        <v>56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3.00390625" style="2" bestFit="1" customWidth="1"/>
    <col min="2" max="2" width="15.421875" style="2" customWidth="1"/>
    <col min="4" max="4" width="5.28125" style="0" customWidth="1"/>
    <col min="5" max="5" width="18.140625" style="0" customWidth="1"/>
    <col min="6" max="6" width="5.28125" style="0" customWidth="1"/>
    <col min="7" max="7" width="3.421875" style="0" customWidth="1"/>
    <col min="8" max="8" width="5.28125" style="0" customWidth="1"/>
    <col min="9" max="9" width="3.8515625" style="0" customWidth="1"/>
    <col min="10" max="10" width="3.7109375" style="9" bestFit="1" customWidth="1"/>
    <col min="11" max="11" width="3.28125" style="0" customWidth="1"/>
    <col min="12" max="12" width="3.421875" style="0" customWidth="1"/>
    <col min="13" max="13" width="4.57421875" style="0" bestFit="1" customWidth="1"/>
    <col min="14" max="14" width="4.28125" style="0" bestFit="1" customWidth="1"/>
    <col min="15" max="15" width="5.57421875" style="0" bestFit="1" customWidth="1"/>
    <col min="16" max="16" width="3.7109375" style="0" bestFit="1" customWidth="1"/>
    <col min="17" max="17" width="4.28125" style="0" customWidth="1"/>
  </cols>
  <sheetData>
    <row r="1" spans="2:10" s="2" customFormat="1" ht="12.75">
      <c r="B1" s="3">
        <f ca="1">NOW()</f>
        <v>41988.40337523148</v>
      </c>
      <c r="E1" s="2" t="s">
        <v>26</v>
      </c>
      <c r="J1" s="8"/>
    </row>
    <row r="2" spans="3:10" s="2" customFormat="1" ht="12.75">
      <c r="C2" s="2" t="s">
        <v>57</v>
      </c>
      <c r="J2" s="8"/>
    </row>
    <row r="4" spans="2:17" ht="12.75">
      <c r="B4" s="2" t="s">
        <v>21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 t="s">
        <v>47</v>
      </c>
      <c r="P4" s="2" t="s">
        <v>46</v>
      </c>
      <c r="Q4" s="2" t="s">
        <v>48</v>
      </c>
    </row>
    <row r="5" spans="1:14" ht="12.75">
      <c r="A5" s="2">
        <v>1</v>
      </c>
      <c r="B5" s="2" t="s">
        <v>11</v>
      </c>
      <c r="C5" s="1">
        <v>0.4166666666666667</v>
      </c>
      <c r="E5" t="s">
        <v>10</v>
      </c>
      <c r="G5" t="s">
        <v>31</v>
      </c>
      <c r="H5" s="5" t="s">
        <v>30</v>
      </c>
      <c r="I5" s="5"/>
      <c r="J5" s="10">
        <v>1</v>
      </c>
      <c r="K5">
        <v>0</v>
      </c>
      <c r="L5">
        <v>0</v>
      </c>
      <c r="M5">
        <f>+K5+L5</f>
        <v>0</v>
      </c>
      <c r="N5">
        <v>0</v>
      </c>
    </row>
    <row r="6" spans="1:14" ht="12.75">
      <c r="A6" s="2">
        <v>2</v>
      </c>
      <c r="B6" s="2" t="s">
        <v>12</v>
      </c>
      <c r="C6" s="1">
        <v>0.375</v>
      </c>
      <c r="E6" t="s">
        <v>8</v>
      </c>
      <c r="G6" t="s">
        <v>32</v>
      </c>
      <c r="H6" s="6" t="s">
        <v>33</v>
      </c>
      <c r="I6" s="6"/>
      <c r="J6" s="10">
        <v>1</v>
      </c>
      <c r="K6">
        <v>0</v>
      </c>
      <c r="L6">
        <v>0</v>
      </c>
      <c r="M6">
        <f aca="true" t="shared" si="0" ref="M6:M19">+K6+L6</f>
        <v>0</v>
      </c>
      <c r="N6">
        <v>0</v>
      </c>
    </row>
    <row r="7" spans="1:14" ht="12.75">
      <c r="A7" s="2">
        <v>3</v>
      </c>
      <c r="B7" s="2" t="s">
        <v>13</v>
      </c>
      <c r="C7" s="1">
        <v>0.4166666666666667</v>
      </c>
      <c r="E7" t="s">
        <v>9</v>
      </c>
      <c r="G7" t="s">
        <v>31</v>
      </c>
      <c r="H7" s="7" t="s">
        <v>34</v>
      </c>
      <c r="I7" s="7"/>
      <c r="J7" s="10">
        <v>1</v>
      </c>
      <c r="K7">
        <v>0</v>
      </c>
      <c r="L7">
        <v>1</v>
      </c>
      <c r="M7">
        <f t="shared" si="0"/>
        <v>1</v>
      </c>
      <c r="N7">
        <v>0</v>
      </c>
    </row>
    <row r="8" spans="1:14" ht="12.75">
      <c r="A8" s="2">
        <v>4</v>
      </c>
      <c r="B8" s="2" t="s">
        <v>14</v>
      </c>
      <c r="C8" s="1">
        <v>0.375</v>
      </c>
      <c r="E8" t="s">
        <v>10</v>
      </c>
      <c r="G8" t="s">
        <v>31</v>
      </c>
      <c r="H8" s="6" t="s">
        <v>35</v>
      </c>
      <c r="I8" s="6"/>
      <c r="J8" s="10">
        <v>1</v>
      </c>
      <c r="K8">
        <v>0</v>
      </c>
      <c r="L8">
        <v>0</v>
      </c>
      <c r="M8">
        <f t="shared" si="0"/>
        <v>0</v>
      </c>
      <c r="N8">
        <v>0</v>
      </c>
    </row>
    <row r="9" spans="1:14" ht="12.75">
      <c r="A9" s="2">
        <v>5</v>
      </c>
      <c r="B9" s="2" t="s">
        <v>17</v>
      </c>
      <c r="C9" s="1">
        <v>0.2604166666666667</v>
      </c>
      <c r="E9" t="s">
        <v>8</v>
      </c>
      <c r="G9" t="s">
        <v>31</v>
      </c>
      <c r="H9" s="7" t="s">
        <v>36</v>
      </c>
      <c r="I9" s="7"/>
      <c r="J9" s="10">
        <v>1</v>
      </c>
      <c r="K9">
        <v>0</v>
      </c>
      <c r="L9">
        <v>0</v>
      </c>
      <c r="M9">
        <f t="shared" si="0"/>
        <v>0</v>
      </c>
      <c r="N9">
        <v>0</v>
      </c>
    </row>
    <row r="10" spans="1:14" ht="12.75">
      <c r="A10" s="2">
        <v>6</v>
      </c>
      <c r="B10" s="2" t="s">
        <v>15</v>
      </c>
      <c r="C10" s="1">
        <v>0.4166666666666667</v>
      </c>
      <c r="E10" t="s">
        <v>9</v>
      </c>
      <c r="G10" t="s">
        <v>31</v>
      </c>
      <c r="H10" s="7" t="s">
        <v>39</v>
      </c>
      <c r="I10" s="7"/>
      <c r="J10" s="10">
        <v>1</v>
      </c>
      <c r="K10">
        <v>0</v>
      </c>
      <c r="L10">
        <v>0</v>
      </c>
      <c r="M10">
        <f t="shared" si="0"/>
        <v>0</v>
      </c>
      <c r="N10">
        <v>0</v>
      </c>
    </row>
    <row r="11" spans="1:14" ht="12.75">
      <c r="A11" s="2">
        <v>7</v>
      </c>
      <c r="B11" s="2" t="s">
        <v>16</v>
      </c>
      <c r="C11" s="1">
        <v>0.375</v>
      </c>
      <c r="E11" t="s">
        <v>10</v>
      </c>
      <c r="G11" t="s">
        <v>31</v>
      </c>
      <c r="H11" s="7" t="s">
        <v>40</v>
      </c>
      <c r="I11" s="7"/>
      <c r="J11" s="10">
        <v>1</v>
      </c>
      <c r="K11">
        <v>0</v>
      </c>
      <c r="L11">
        <v>2</v>
      </c>
      <c r="M11">
        <f t="shared" si="0"/>
        <v>2</v>
      </c>
      <c r="N11">
        <v>0</v>
      </c>
    </row>
    <row r="12" spans="1:14" ht="12.75">
      <c r="A12" s="2">
        <v>8</v>
      </c>
      <c r="B12" s="2" t="s">
        <v>0</v>
      </c>
      <c r="C12" s="1">
        <v>0.28125</v>
      </c>
      <c r="E12" t="s">
        <v>8</v>
      </c>
      <c r="G12" t="s">
        <v>32</v>
      </c>
      <c r="H12" s="7" t="s">
        <v>43</v>
      </c>
      <c r="I12" s="4"/>
      <c r="J12" s="9">
        <v>1</v>
      </c>
      <c r="K12">
        <v>0</v>
      </c>
      <c r="L12">
        <v>1</v>
      </c>
      <c r="M12">
        <f t="shared" si="0"/>
        <v>1</v>
      </c>
      <c r="N12">
        <v>0</v>
      </c>
    </row>
    <row r="13" spans="1:17" ht="12.75">
      <c r="A13" s="2">
        <v>9</v>
      </c>
      <c r="B13" s="2" t="s">
        <v>1</v>
      </c>
      <c r="C13" s="1">
        <v>0.4166666666666667</v>
      </c>
      <c r="E13" t="s">
        <v>9</v>
      </c>
      <c r="G13" t="s">
        <v>31</v>
      </c>
      <c r="H13" s="7" t="s">
        <v>44</v>
      </c>
      <c r="I13" s="4"/>
      <c r="J13" s="9">
        <v>1</v>
      </c>
      <c r="K13">
        <v>0</v>
      </c>
      <c r="L13">
        <v>0</v>
      </c>
      <c r="M13">
        <f t="shared" si="0"/>
        <v>0</v>
      </c>
      <c r="N13">
        <v>0</v>
      </c>
      <c r="O13">
        <v>45</v>
      </c>
      <c r="P13">
        <v>4</v>
      </c>
      <c r="Q13" s="27" t="s">
        <v>450</v>
      </c>
    </row>
    <row r="14" spans="1:14" ht="12.75">
      <c r="A14" s="2">
        <v>10</v>
      </c>
      <c r="B14" s="2" t="s">
        <v>2</v>
      </c>
      <c r="C14" s="1">
        <v>0.4166666666666667</v>
      </c>
      <c r="E14" t="s">
        <v>10</v>
      </c>
      <c r="G14" t="s">
        <v>31</v>
      </c>
      <c r="H14" s="7" t="s">
        <v>49</v>
      </c>
      <c r="I14" s="4"/>
      <c r="J14" s="9">
        <v>1</v>
      </c>
      <c r="K14">
        <v>0</v>
      </c>
      <c r="L14">
        <v>0</v>
      </c>
      <c r="M14">
        <f t="shared" si="0"/>
        <v>0</v>
      </c>
      <c r="N14">
        <v>0</v>
      </c>
    </row>
    <row r="15" spans="1:14" ht="12.75">
      <c r="A15" s="2">
        <v>11</v>
      </c>
      <c r="B15" s="2" t="s">
        <v>3</v>
      </c>
      <c r="C15" s="1">
        <v>0.4166666666666667</v>
      </c>
      <c r="E15" t="s">
        <v>8</v>
      </c>
      <c r="G15" t="s">
        <v>51</v>
      </c>
      <c r="H15" s="7" t="s">
        <v>52</v>
      </c>
      <c r="I15" s="4"/>
      <c r="J15" s="9">
        <v>1</v>
      </c>
      <c r="K15">
        <v>0</v>
      </c>
      <c r="L15">
        <v>0</v>
      </c>
      <c r="M15">
        <f t="shared" si="0"/>
        <v>0</v>
      </c>
      <c r="N15">
        <v>0</v>
      </c>
    </row>
    <row r="16" spans="1:14" ht="12.75">
      <c r="A16" s="2">
        <v>12</v>
      </c>
      <c r="B16" s="2" t="s">
        <v>4</v>
      </c>
      <c r="C16" s="1">
        <v>0.4166666666666667</v>
      </c>
      <c r="E16" t="s">
        <v>9</v>
      </c>
      <c r="G16" t="s">
        <v>32</v>
      </c>
      <c r="H16" s="7" t="s">
        <v>50</v>
      </c>
      <c r="I16" s="4"/>
      <c r="J16" s="9">
        <v>1</v>
      </c>
      <c r="K16">
        <v>0</v>
      </c>
      <c r="L16">
        <v>0</v>
      </c>
      <c r="M16">
        <f t="shared" si="0"/>
        <v>0</v>
      </c>
      <c r="N16">
        <v>0</v>
      </c>
    </row>
    <row r="17" spans="1:14" ht="12.75">
      <c r="A17" s="2">
        <v>13</v>
      </c>
      <c r="B17" s="2" t="s">
        <v>5</v>
      </c>
      <c r="C17" s="1">
        <v>0.4166666666666667</v>
      </c>
      <c r="E17" t="s">
        <v>10</v>
      </c>
      <c r="G17" t="s">
        <v>31</v>
      </c>
      <c r="H17" s="7" t="s">
        <v>53</v>
      </c>
      <c r="I17" s="4"/>
      <c r="J17" s="9">
        <v>1</v>
      </c>
      <c r="K17">
        <v>0</v>
      </c>
      <c r="L17">
        <v>0</v>
      </c>
      <c r="M17">
        <f t="shared" si="0"/>
        <v>0</v>
      </c>
      <c r="N17">
        <v>0</v>
      </c>
    </row>
    <row r="18" spans="1:14" ht="12.75">
      <c r="A18" s="2">
        <v>14</v>
      </c>
      <c r="B18" s="2" t="s">
        <v>6</v>
      </c>
      <c r="C18" s="1">
        <v>0.375</v>
      </c>
      <c r="E18" t="s">
        <v>8</v>
      </c>
      <c r="G18" t="s">
        <v>31</v>
      </c>
      <c r="H18" s="7" t="s">
        <v>54</v>
      </c>
      <c r="I18" s="4"/>
      <c r="J18" s="9">
        <v>1</v>
      </c>
      <c r="K18">
        <v>0</v>
      </c>
      <c r="L18">
        <v>2</v>
      </c>
      <c r="M18">
        <f t="shared" si="0"/>
        <v>2</v>
      </c>
      <c r="N18">
        <v>0</v>
      </c>
    </row>
    <row r="19" spans="1:14" ht="12.75">
      <c r="A19" s="2">
        <v>15</v>
      </c>
      <c r="B19" s="2" t="s">
        <v>7</v>
      </c>
      <c r="C19" s="1">
        <v>0.4166666666666667</v>
      </c>
      <c r="E19" t="s">
        <v>9</v>
      </c>
      <c r="G19" t="s">
        <v>32</v>
      </c>
      <c r="H19" s="7" t="s">
        <v>55</v>
      </c>
      <c r="I19" s="4"/>
      <c r="J19" s="9">
        <v>1</v>
      </c>
      <c r="K19">
        <v>0</v>
      </c>
      <c r="L19">
        <v>0</v>
      </c>
      <c r="M19">
        <f t="shared" si="0"/>
        <v>0</v>
      </c>
      <c r="N19">
        <v>0</v>
      </c>
    </row>
    <row r="20" ht="12.75">
      <c r="C20" s="1"/>
    </row>
    <row r="21" spans="2:17" ht="12.75">
      <c r="B21" s="2" t="s">
        <v>107</v>
      </c>
      <c r="C21" s="1"/>
      <c r="J21" s="9">
        <f aca="true" t="shared" si="1" ref="J21:P21">SUM(J5:J20)</f>
        <v>15</v>
      </c>
      <c r="K21" s="9">
        <f t="shared" si="1"/>
        <v>0</v>
      </c>
      <c r="L21" s="9">
        <f t="shared" si="1"/>
        <v>6</v>
      </c>
      <c r="M21" s="9">
        <f t="shared" si="1"/>
        <v>6</v>
      </c>
      <c r="N21" s="9">
        <f t="shared" si="1"/>
        <v>0</v>
      </c>
      <c r="O21" s="9">
        <f t="shared" si="1"/>
        <v>45</v>
      </c>
      <c r="P21" s="9">
        <f t="shared" si="1"/>
        <v>4</v>
      </c>
      <c r="Q21" s="28" t="s">
        <v>450</v>
      </c>
    </row>
    <row r="22" ht="12.75">
      <c r="C22" s="1"/>
    </row>
    <row r="23" ht="12.75">
      <c r="B23" s="2" t="s">
        <v>22</v>
      </c>
    </row>
    <row r="24" spans="1:18" ht="12.75">
      <c r="A24" s="2">
        <v>1</v>
      </c>
      <c r="B24" s="2" t="s">
        <v>18</v>
      </c>
      <c r="C24" s="1">
        <v>0.4166666666666667</v>
      </c>
      <c r="E24" t="s">
        <v>10</v>
      </c>
      <c r="G24" t="s">
        <v>31</v>
      </c>
      <c r="H24" s="11" t="s">
        <v>53</v>
      </c>
      <c r="J24" s="9">
        <v>1</v>
      </c>
      <c r="K24">
        <v>0</v>
      </c>
      <c r="L24">
        <v>0</v>
      </c>
      <c r="M24">
        <f>+K24+L24</f>
        <v>0</v>
      </c>
      <c r="N24">
        <v>0</v>
      </c>
      <c r="R24" t="s">
        <v>27</v>
      </c>
    </row>
    <row r="25" spans="1:18" ht="12.75">
      <c r="A25" s="2">
        <v>2</v>
      </c>
      <c r="B25" s="2" t="s">
        <v>19</v>
      </c>
      <c r="C25" s="1">
        <v>0.375</v>
      </c>
      <c r="E25" t="s">
        <v>8</v>
      </c>
      <c r="G25" t="s">
        <v>31</v>
      </c>
      <c r="H25" s="11" t="s">
        <v>58</v>
      </c>
      <c r="J25" s="9">
        <v>1</v>
      </c>
      <c r="K25">
        <v>0</v>
      </c>
      <c r="L25">
        <v>0</v>
      </c>
      <c r="M25">
        <f>+K25+L25</f>
        <v>0</v>
      </c>
      <c r="N25">
        <v>0</v>
      </c>
      <c r="R25" t="s">
        <v>27</v>
      </c>
    </row>
    <row r="26" spans="1:18" ht="12.75">
      <c r="A26" s="2">
        <v>3</v>
      </c>
      <c r="B26" s="2" t="s">
        <v>20</v>
      </c>
      <c r="C26" s="1">
        <v>0.4166666666666667</v>
      </c>
      <c r="E26" t="s">
        <v>9</v>
      </c>
      <c r="G26" t="s">
        <v>31</v>
      </c>
      <c r="H26" s="11" t="s">
        <v>40</v>
      </c>
      <c r="J26" s="9">
        <v>1</v>
      </c>
      <c r="K26">
        <v>0</v>
      </c>
      <c r="L26">
        <v>0</v>
      </c>
      <c r="M26">
        <f>+K26+L26</f>
        <v>0</v>
      </c>
      <c r="N26">
        <v>0</v>
      </c>
      <c r="R26" t="s">
        <v>27</v>
      </c>
    </row>
    <row r="28" ht="12.75">
      <c r="B28" s="2" t="s">
        <v>23</v>
      </c>
    </row>
    <row r="29" spans="2:14" ht="12.75">
      <c r="B29" s="2" t="s">
        <v>24</v>
      </c>
      <c r="C29" t="s">
        <v>71</v>
      </c>
      <c r="E29" t="s">
        <v>8</v>
      </c>
      <c r="G29" t="s">
        <v>31</v>
      </c>
      <c r="H29" s="11" t="s">
        <v>70</v>
      </c>
      <c r="J29" s="9">
        <v>1</v>
      </c>
      <c r="K29">
        <v>0</v>
      </c>
      <c r="L29">
        <v>0</v>
      </c>
      <c r="M29">
        <v>0</v>
      </c>
      <c r="N29">
        <v>0</v>
      </c>
    </row>
    <row r="31" ht="12.75">
      <c r="B31" s="2" t="s">
        <v>29</v>
      </c>
    </row>
    <row r="32" spans="2:14" ht="12.75">
      <c r="B32" s="2" t="s">
        <v>25</v>
      </c>
      <c r="C32" t="s">
        <v>71</v>
      </c>
      <c r="E32" t="s">
        <v>10</v>
      </c>
      <c r="G32" t="s">
        <v>31</v>
      </c>
      <c r="H32" s="11" t="s">
        <v>54</v>
      </c>
      <c r="J32" s="9">
        <v>1</v>
      </c>
      <c r="K32">
        <v>0</v>
      </c>
      <c r="L32">
        <v>0</v>
      </c>
      <c r="M32">
        <v>0</v>
      </c>
      <c r="N32">
        <v>0</v>
      </c>
    </row>
    <row r="34" spans="2:17" ht="12.75">
      <c r="B34" s="2" t="s">
        <v>108</v>
      </c>
      <c r="C34" s="1"/>
      <c r="J34" s="9">
        <f>SUM(J24:J33)</f>
        <v>5</v>
      </c>
      <c r="K34" s="9">
        <f>SUM(K24:K33)</f>
        <v>0</v>
      </c>
      <c r="L34" s="9">
        <f>SUM(L24:L33)</f>
        <v>0</v>
      </c>
      <c r="M34" s="9">
        <f>SUM(M24:M33)</f>
        <v>0</v>
      </c>
      <c r="N34" s="9">
        <f>SUM(N24:N33)</f>
        <v>0</v>
      </c>
      <c r="O34" s="9"/>
      <c r="P34" s="9"/>
      <c r="Q34" s="9"/>
    </row>
    <row r="36" ht="12.75">
      <c r="B36" s="2" t="s">
        <v>62</v>
      </c>
    </row>
    <row r="37" spans="2:18" ht="12.75">
      <c r="B37" s="2" t="s">
        <v>28</v>
      </c>
      <c r="C37" s="1">
        <v>0.4166666666666667</v>
      </c>
      <c r="E37" t="s">
        <v>10</v>
      </c>
      <c r="G37" t="s">
        <v>31</v>
      </c>
      <c r="J37" s="9">
        <v>1</v>
      </c>
      <c r="K37">
        <v>0</v>
      </c>
      <c r="L37">
        <v>0</v>
      </c>
      <c r="M37">
        <f>+K37+L37</f>
        <v>0</v>
      </c>
      <c r="N37">
        <v>0</v>
      </c>
      <c r="R37" t="s">
        <v>27</v>
      </c>
    </row>
    <row r="38" spans="2:18" ht="12.75">
      <c r="B38" s="2" t="s">
        <v>63</v>
      </c>
      <c r="C38" s="1">
        <v>0.375</v>
      </c>
      <c r="E38" t="s">
        <v>8</v>
      </c>
      <c r="G38" t="s">
        <v>31</v>
      </c>
      <c r="J38" s="9">
        <v>1</v>
      </c>
      <c r="K38">
        <v>0</v>
      </c>
      <c r="L38">
        <v>0</v>
      </c>
      <c r="M38">
        <f>+K38+L38</f>
        <v>0</v>
      </c>
      <c r="N38">
        <v>0</v>
      </c>
      <c r="R38" t="s">
        <v>27</v>
      </c>
    </row>
    <row r="40" spans="2:17" ht="12.75">
      <c r="B40" s="2" t="s">
        <v>109</v>
      </c>
      <c r="C40" s="1"/>
      <c r="J40" s="9">
        <f>SUM(J37:J39)</f>
        <v>2</v>
      </c>
      <c r="K40" s="9">
        <f>SUM(K37:K39)</f>
        <v>0</v>
      </c>
      <c r="L40" s="9">
        <f>SUM(L37:L39)</f>
        <v>0</v>
      </c>
      <c r="M40" s="9">
        <f>SUM(M37:M39)</f>
        <v>0</v>
      </c>
      <c r="N40" s="9">
        <f>SUM(N37:N39)</f>
        <v>0</v>
      </c>
      <c r="O40" s="9"/>
      <c r="P40" s="9"/>
      <c r="Q40" s="9"/>
    </row>
    <row r="42" ht="12.75">
      <c r="B42" s="2" t="s">
        <v>59</v>
      </c>
    </row>
    <row r="43" spans="1:14" ht="12.75">
      <c r="A43" s="2">
        <v>1</v>
      </c>
      <c r="B43" s="2" t="s">
        <v>60</v>
      </c>
      <c r="E43" t="s">
        <v>10</v>
      </c>
      <c r="G43" t="s">
        <v>31</v>
      </c>
      <c r="H43" s="11" t="s">
        <v>64</v>
      </c>
      <c r="J43" s="9">
        <v>1</v>
      </c>
      <c r="K43">
        <v>0</v>
      </c>
      <c r="L43">
        <v>0</v>
      </c>
      <c r="M43">
        <f>+K43+L43</f>
        <v>0</v>
      </c>
      <c r="N43">
        <v>0</v>
      </c>
    </row>
    <row r="44" spans="1:14" ht="12.75">
      <c r="A44" s="2">
        <v>2</v>
      </c>
      <c r="B44" s="2" t="s">
        <v>60</v>
      </c>
      <c r="E44" t="s">
        <v>9</v>
      </c>
      <c r="G44" t="s">
        <v>31</v>
      </c>
      <c r="H44" s="11" t="s">
        <v>66</v>
      </c>
      <c r="J44" s="9">
        <v>1</v>
      </c>
      <c r="K44">
        <v>2</v>
      </c>
      <c r="L44">
        <v>1</v>
      </c>
      <c r="M44">
        <f>+K44+L44</f>
        <v>3</v>
      </c>
      <c r="N44">
        <v>0</v>
      </c>
    </row>
    <row r="45" spans="1:14" ht="12.75">
      <c r="A45" s="2">
        <v>3</v>
      </c>
      <c r="B45" s="2" t="s">
        <v>60</v>
      </c>
      <c r="E45" t="s">
        <v>8</v>
      </c>
      <c r="G45" t="s">
        <v>31</v>
      </c>
      <c r="H45" s="11" t="s">
        <v>65</v>
      </c>
      <c r="J45" s="9">
        <v>1</v>
      </c>
      <c r="K45">
        <v>0</v>
      </c>
      <c r="L45">
        <v>1</v>
      </c>
      <c r="M45">
        <f>+K45+L45</f>
        <v>1</v>
      </c>
      <c r="N45">
        <v>0</v>
      </c>
    </row>
    <row r="46" spans="1:14" ht="12.75">
      <c r="A46" s="2" t="s">
        <v>61</v>
      </c>
      <c r="B46" s="2" t="s">
        <v>60</v>
      </c>
      <c r="C46" s="1">
        <v>0.13541666666666666</v>
      </c>
      <c r="E46" t="s">
        <v>8</v>
      </c>
      <c r="G46" t="s">
        <v>31</v>
      </c>
      <c r="H46" s="11" t="s">
        <v>67</v>
      </c>
      <c r="J46" s="9">
        <v>1</v>
      </c>
      <c r="K46">
        <v>1</v>
      </c>
      <c r="L46">
        <v>1</v>
      </c>
      <c r="M46">
        <f>+K46+L46</f>
        <v>2</v>
      </c>
      <c r="N46">
        <v>0</v>
      </c>
    </row>
    <row r="48" spans="2:17" ht="12.75">
      <c r="B48" s="2" t="s">
        <v>110</v>
      </c>
      <c r="C48" s="1"/>
      <c r="J48" s="9">
        <f>SUM(J43:J47)</f>
        <v>4</v>
      </c>
      <c r="K48" s="9">
        <f>SUM(K43:K47)</f>
        <v>3</v>
      </c>
      <c r="L48" s="9">
        <f>SUM(L43:L47)</f>
        <v>3</v>
      </c>
      <c r="M48" s="9">
        <f>SUM(M43:M47)</f>
        <v>6</v>
      </c>
      <c r="N48" s="9">
        <f>SUM(N43:N47)</f>
        <v>0</v>
      </c>
      <c r="O48" s="9"/>
      <c r="P48" s="9"/>
      <c r="Q48" s="9"/>
    </row>
    <row r="50" spans="2:17" ht="12.75">
      <c r="B50" s="2" t="s">
        <v>111</v>
      </c>
      <c r="C50" s="1"/>
      <c r="J50" s="9">
        <f aca="true" t="shared" si="2" ref="J50:P50">+J21+J34+J40+J48</f>
        <v>26</v>
      </c>
      <c r="K50" s="9">
        <f t="shared" si="2"/>
        <v>3</v>
      </c>
      <c r="L50" s="9">
        <f t="shared" si="2"/>
        <v>9</v>
      </c>
      <c r="M50" s="9">
        <f t="shared" si="2"/>
        <v>12</v>
      </c>
      <c r="N50" s="9">
        <f t="shared" si="2"/>
        <v>0</v>
      </c>
      <c r="O50" s="9">
        <f t="shared" si="2"/>
        <v>45</v>
      </c>
      <c r="P50" s="9">
        <f t="shared" si="2"/>
        <v>4</v>
      </c>
      <c r="Q50" s="28" t="s">
        <v>450</v>
      </c>
    </row>
    <row r="53" ht="12.75">
      <c r="B53" s="2" t="s">
        <v>69</v>
      </c>
    </row>
    <row r="54" ht="12.75">
      <c r="B54" s="2" t="s">
        <v>68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2.28125" style="0" customWidth="1"/>
    <col min="3" max="3" width="12.421875" style="0" customWidth="1"/>
    <col min="4" max="4" width="2.00390625" style="0" customWidth="1"/>
    <col min="5" max="5" width="14.140625" style="0" customWidth="1"/>
    <col min="6" max="6" width="2.28125" style="0" customWidth="1"/>
    <col min="7" max="7" width="28.421875" style="0" customWidth="1"/>
    <col min="8" max="8" width="56.00390625" style="0" bestFit="1" customWidth="1"/>
    <col min="9" max="9" width="3.00390625" style="0" customWidth="1"/>
    <col min="10" max="10" width="4.00390625" style="0" bestFit="1" customWidth="1"/>
    <col min="11" max="12" width="4.140625" style="0" customWidth="1"/>
    <col min="13" max="13" width="5.140625" style="0" customWidth="1"/>
    <col min="14" max="14" width="4.7109375" style="0" customWidth="1"/>
    <col min="15" max="15" width="5.7109375" style="0" customWidth="1"/>
    <col min="16" max="16" width="4.421875" style="0" customWidth="1"/>
    <col min="17" max="17" width="5.00390625" style="0" customWidth="1"/>
    <col min="18" max="18" width="3.140625" style="0" customWidth="1"/>
  </cols>
  <sheetData>
    <row r="1" spans="1:10" s="2" customFormat="1" ht="12.75">
      <c r="A1" s="3" t="s">
        <v>71</v>
      </c>
      <c r="D1" s="2" t="s">
        <v>318</v>
      </c>
      <c r="J1" s="8"/>
    </row>
    <row r="2" spans="1:10" ht="12.75">
      <c r="A2" s="2"/>
      <c r="J2" s="9"/>
    </row>
    <row r="3" spans="1:17" ht="12.75">
      <c r="A3" s="2" t="s">
        <v>115</v>
      </c>
      <c r="C3" s="2" t="s">
        <v>116</v>
      </c>
      <c r="D3" s="2"/>
      <c r="E3" s="2" t="s">
        <v>119</v>
      </c>
      <c r="F3" s="2"/>
      <c r="G3" s="2" t="s">
        <v>117</v>
      </c>
      <c r="H3" s="2" t="s">
        <v>135</v>
      </c>
      <c r="J3" s="8" t="s">
        <v>41</v>
      </c>
      <c r="K3" s="2" t="s">
        <v>37</v>
      </c>
      <c r="L3" s="2" t="s">
        <v>38</v>
      </c>
      <c r="M3" s="2" t="s">
        <v>42</v>
      </c>
      <c r="N3" s="2" t="s">
        <v>45</v>
      </c>
      <c r="O3" s="2" t="s">
        <v>47</v>
      </c>
      <c r="P3" s="2" t="s">
        <v>46</v>
      </c>
      <c r="Q3" s="2" t="s">
        <v>48</v>
      </c>
    </row>
    <row r="5" spans="1:17" ht="12.75">
      <c r="A5" t="s">
        <v>118</v>
      </c>
      <c r="C5" t="s">
        <v>120</v>
      </c>
      <c r="E5" t="s">
        <v>124</v>
      </c>
      <c r="G5" t="s">
        <v>123</v>
      </c>
      <c r="H5" s="29" t="s">
        <v>421</v>
      </c>
      <c r="J5">
        <v>26</v>
      </c>
      <c r="K5">
        <v>3</v>
      </c>
      <c r="L5" s="12">
        <v>9</v>
      </c>
      <c r="M5">
        <v>12</v>
      </c>
      <c r="N5">
        <v>0</v>
      </c>
      <c r="O5">
        <v>45</v>
      </c>
      <c r="P5">
        <v>4</v>
      </c>
      <c r="Q5" s="27" t="s">
        <v>450</v>
      </c>
    </row>
    <row r="6" spans="1:17" ht="12.75">
      <c r="A6" t="s">
        <v>121</v>
      </c>
      <c r="C6" t="s">
        <v>120</v>
      </c>
      <c r="E6" t="s">
        <v>124</v>
      </c>
      <c r="G6" t="s">
        <v>122</v>
      </c>
      <c r="H6" t="s">
        <v>138</v>
      </c>
      <c r="J6">
        <v>22</v>
      </c>
      <c r="K6">
        <v>0</v>
      </c>
      <c r="L6">
        <v>5</v>
      </c>
      <c r="M6">
        <v>5</v>
      </c>
      <c r="N6">
        <v>0</v>
      </c>
      <c r="O6">
        <v>45</v>
      </c>
      <c r="P6">
        <v>5</v>
      </c>
      <c r="Q6" s="27" t="s">
        <v>450</v>
      </c>
    </row>
    <row r="7" spans="1:17" ht="12.75">
      <c r="A7" t="s">
        <v>143</v>
      </c>
      <c r="C7" t="s">
        <v>144</v>
      </c>
      <c r="E7" t="s">
        <v>145</v>
      </c>
      <c r="G7" t="s">
        <v>146</v>
      </c>
      <c r="H7" t="s">
        <v>271</v>
      </c>
      <c r="J7" s="41">
        <v>55</v>
      </c>
      <c r="K7">
        <v>4</v>
      </c>
      <c r="L7">
        <v>4</v>
      </c>
      <c r="M7">
        <v>8</v>
      </c>
      <c r="N7">
        <v>0</v>
      </c>
      <c r="O7" s="11" t="s">
        <v>272</v>
      </c>
      <c r="P7" s="11" t="s">
        <v>273</v>
      </c>
      <c r="Q7" s="11" t="s">
        <v>273</v>
      </c>
    </row>
    <row r="8" spans="1:17" ht="12.75">
      <c r="A8" t="s">
        <v>309</v>
      </c>
      <c r="C8" t="s">
        <v>312</v>
      </c>
      <c r="E8" t="s">
        <v>310</v>
      </c>
      <c r="G8" t="s">
        <v>146</v>
      </c>
      <c r="H8" t="s">
        <v>339</v>
      </c>
      <c r="J8">
        <v>40</v>
      </c>
      <c r="K8">
        <v>0</v>
      </c>
      <c r="L8">
        <v>2</v>
      </c>
      <c r="M8">
        <v>2</v>
      </c>
      <c r="N8">
        <v>0</v>
      </c>
      <c r="O8" s="11" t="s">
        <v>272</v>
      </c>
      <c r="P8" s="11" t="s">
        <v>273</v>
      </c>
      <c r="Q8" s="11" t="s">
        <v>273</v>
      </c>
    </row>
    <row r="9" spans="1:17" ht="12.75">
      <c r="A9" t="s">
        <v>340</v>
      </c>
      <c r="C9" t="s">
        <v>144</v>
      </c>
      <c r="E9" t="s">
        <v>364</v>
      </c>
      <c r="G9" t="s">
        <v>146</v>
      </c>
      <c r="H9" t="s">
        <v>396</v>
      </c>
      <c r="J9">
        <v>44</v>
      </c>
      <c r="K9">
        <v>4</v>
      </c>
      <c r="L9">
        <v>4</v>
      </c>
      <c r="M9">
        <v>8</v>
      </c>
      <c r="N9">
        <v>8</v>
      </c>
      <c r="O9" s="11" t="s">
        <v>272</v>
      </c>
      <c r="P9" s="11" t="s">
        <v>273</v>
      </c>
      <c r="Q9" s="11" t="s">
        <v>273</v>
      </c>
    </row>
    <row r="10" spans="1:17" ht="12.75">
      <c r="A10" t="s">
        <v>400</v>
      </c>
      <c r="C10" t="s">
        <v>120</v>
      </c>
      <c r="E10" t="s">
        <v>401</v>
      </c>
      <c r="G10" t="s">
        <v>402</v>
      </c>
      <c r="H10" s="29" t="s">
        <v>460</v>
      </c>
      <c r="J10">
        <v>24</v>
      </c>
      <c r="K10">
        <v>0</v>
      </c>
      <c r="L10">
        <v>5</v>
      </c>
      <c r="M10">
        <v>5</v>
      </c>
      <c r="N10">
        <v>0</v>
      </c>
      <c r="O10" s="11" t="s">
        <v>272</v>
      </c>
      <c r="P10" s="11" t="s">
        <v>273</v>
      </c>
      <c r="Q10" s="11" t="s">
        <v>273</v>
      </c>
    </row>
    <row r="11" spans="1:17" ht="12.75">
      <c r="A11" t="s">
        <v>428</v>
      </c>
      <c r="C11" t="s">
        <v>120</v>
      </c>
      <c r="E11" t="s">
        <v>429</v>
      </c>
      <c r="G11" t="s">
        <v>438</v>
      </c>
      <c r="H11" t="s">
        <v>459</v>
      </c>
      <c r="J11" s="9">
        <f>'2010-11'!K43</f>
        <v>26</v>
      </c>
      <c r="K11" s="9">
        <f>'2010-11'!L43</f>
        <v>7</v>
      </c>
      <c r="L11" s="9">
        <f>'2010-11'!M43</f>
        <v>8</v>
      </c>
      <c r="M11" s="9">
        <f>'2010-11'!N43</f>
        <v>15</v>
      </c>
      <c r="N11" s="9">
        <f>'2010-11'!O43</f>
        <v>10</v>
      </c>
      <c r="O11" s="11" t="s">
        <v>272</v>
      </c>
      <c r="P11" s="11" t="s">
        <v>273</v>
      </c>
      <c r="Q11" s="11" t="s">
        <v>273</v>
      </c>
    </row>
    <row r="12" spans="1:17" ht="12.75">
      <c r="A12" s="12" t="s">
        <v>462</v>
      </c>
      <c r="C12" t="s">
        <v>120</v>
      </c>
      <c r="E12" t="s">
        <v>429</v>
      </c>
      <c r="G12" s="12" t="s">
        <v>487</v>
      </c>
      <c r="H12" s="12" t="s">
        <v>566</v>
      </c>
      <c r="J12" s="9">
        <f>'2011-12'!K45</f>
        <v>25</v>
      </c>
      <c r="K12" s="40">
        <f>'2011-12'!L45</f>
        <v>14</v>
      </c>
      <c r="L12" s="9">
        <f>'2011-12'!M45</f>
        <v>3</v>
      </c>
      <c r="M12" s="16">
        <f>'2011-12'!N45</f>
        <v>17</v>
      </c>
      <c r="N12" s="40">
        <f>'2011-12'!O45</f>
        <v>32</v>
      </c>
      <c r="O12" s="11" t="s">
        <v>272</v>
      </c>
      <c r="P12" s="11" t="s">
        <v>273</v>
      </c>
      <c r="Q12" s="11" t="s">
        <v>273</v>
      </c>
    </row>
    <row r="13" spans="1:19" ht="12.75">
      <c r="A13" s="12" t="s">
        <v>502</v>
      </c>
      <c r="C13" t="s">
        <v>120</v>
      </c>
      <c r="E13" t="s">
        <v>503</v>
      </c>
      <c r="G13" s="12" t="s">
        <v>504</v>
      </c>
      <c r="H13" s="29" t="s">
        <v>563</v>
      </c>
      <c r="J13" s="9">
        <f>'2012-13'!K50</f>
        <v>32</v>
      </c>
      <c r="K13" s="9">
        <f>'2012-13'!L50</f>
        <v>9</v>
      </c>
      <c r="L13" s="16">
        <f>'2012-13'!M50</f>
        <v>10</v>
      </c>
      <c r="M13" s="16">
        <f>'2012-13'!N50</f>
        <v>19</v>
      </c>
      <c r="N13" s="9">
        <f>'2012-13'!O50</f>
        <v>22</v>
      </c>
      <c r="O13" s="11" t="s">
        <v>272</v>
      </c>
      <c r="P13" s="11" t="s">
        <v>273</v>
      </c>
      <c r="Q13" s="11" t="s">
        <v>273</v>
      </c>
      <c r="S13" s="42" t="s">
        <v>560</v>
      </c>
    </row>
    <row r="14" spans="1:19" ht="12.75">
      <c r="A14" s="12" t="s">
        <v>605</v>
      </c>
      <c r="C14" t="s">
        <v>120</v>
      </c>
      <c r="E14" t="s">
        <v>503</v>
      </c>
      <c r="G14" s="12" t="s">
        <v>606</v>
      </c>
      <c r="H14" t="s">
        <v>630</v>
      </c>
      <c r="J14" s="9">
        <f>'2013-14'!J48</f>
        <v>32</v>
      </c>
      <c r="K14" s="9">
        <f>'2013-14'!K48</f>
        <v>9</v>
      </c>
      <c r="L14" s="40">
        <f>'2013-14'!L48</f>
        <v>20</v>
      </c>
      <c r="M14" s="40">
        <f>'2013-14'!M48</f>
        <v>29</v>
      </c>
      <c r="N14" s="9">
        <f>'2013-14'!N48</f>
        <v>20</v>
      </c>
      <c r="O14" s="11" t="s">
        <v>272</v>
      </c>
      <c r="P14" s="11" t="s">
        <v>273</v>
      </c>
      <c r="Q14" s="11" t="s">
        <v>273</v>
      </c>
      <c r="S14" s="42"/>
    </row>
    <row r="15" spans="1:19" ht="12.75">
      <c r="A15" s="12" t="s">
        <v>665</v>
      </c>
      <c r="C15" t="s">
        <v>120</v>
      </c>
      <c r="E15" t="s">
        <v>666</v>
      </c>
      <c r="G15" s="12" t="s">
        <v>667</v>
      </c>
      <c r="H15" t="s">
        <v>71</v>
      </c>
      <c r="J15" s="16">
        <f>'2014-15'!J47</f>
        <v>8</v>
      </c>
      <c r="K15" s="16">
        <f>'2014-15'!K47</f>
        <v>3</v>
      </c>
      <c r="L15" s="16">
        <f>'2014-15'!L47</f>
        <v>5</v>
      </c>
      <c r="M15" s="16">
        <f>'2014-15'!M47</f>
        <v>8</v>
      </c>
      <c r="N15" s="16">
        <f>'2014-15'!N47</f>
        <v>4</v>
      </c>
      <c r="O15" s="11" t="s">
        <v>272</v>
      </c>
      <c r="P15" s="11" t="s">
        <v>273</v>
      </c>
      <c r="Q15" s="11" t="s">
        <v>273</v>
      </c>
      <c r="S15" s="42"/>
    </row>
    <row r="16" ht="12.75">
      <c r="H16" t="s">
        <v>71</v>
      </c>
    </row>
    <row r="17" spans="1:17" ht="12.75">
      <c r="A17" s="2" t="s">
        <v>440</v>
      </c>
      <c r="B17" s="2"/>
      <c r="C17" s="2" t="s">
        <v>668</v>
      </c>
      <c r="J17" s="2">
        <f aca="true" t="shared" si="0" ref="J17:P17">SUM(J5:J16)</f>
        <v>334</v>
      </c>
      <c r="K17" s="2">
        <f t="shared" si="0"/>
        <v>53</v>
      </c>
      <c r="L17" s="2">
        <f t="shared" si="0"/>
        <v>75</v>
      </c>
      <c r="M17" s="2">
        <f t="shared" si="0"/>
        <v>128</v>
      </c>
      <c r="N17" s="2">
        <f t="shared" si="0"/>
        <v>96</v>
      </c>
      <c r="O17" s="2">
        <f t="shared" si="0"/>
        <v>90</v>
      </c>
      <c r="P17" s="2">
        <f t="shared" si="0"/>
        <v>9</v>
      </c>
      <c r="Q17" s="35" t="s">
        <v>450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3" width="9.8515625" style="0" customWidth="1"/>
    <col min="4" max="4" width="24.8515625" style="0" customWidth="1"/>
    <col min="5" max="5" width="18.00390625" style="0" customWidth="1"/>
    <col min="6" max="6" width="5.7109375" style="0" customWidth="1"/>
    <col min="9" max="9" width="5.421875" style="0" customWidth="1"/>
    <col min="16" max="16" width="14.28125" style="0" bestFit="1" customWidth="1"/>
  </cols>
  <sheetData>
    <row r="1" spans="2:20" ht="12.75">
      <c r="B1" s="3">
        <f ca="1">NOW()</f>
        <v>41988.40337523148</v>
      </c>
      <c r="C1" s="36"/>
      <c r="D1" s="2" t="s">
        <v>608</v>
      </c>
      <c r="F1" s="2"/>
      <c r="G1" s="2"/>
      <c r="H1" s="2"/>
      <c r="I1" s="2"/>
      <c r="J1" s="8"/>
      <c r="K1" s="2"/>
      <c r="L1" s="2"/>
      <c r="M1" s="2"/>
      <c r="N1" s="2"/>
      <c r="O1" s="2"/>
      <c r="P1" s="2"/>
      <c r="S1" s="2"/>
      <c r="T1" s="2"/>
    </row>
    <row r="2" spans="2:20" ht="12.75">
      <c r="B2" s="2"/>
      <c r="C2" s="36" t="s">
        <v>604</v>
      </c>
      <c r="D2" s="2"/>
      <c r="E2" s="2"/>
      <c r="F2" s="2"/>
      <c r="G2" s="2"/>
      <c r="H2" s="2"/>
      <c r="I2" s="2"/>
      <c r="J2" s="8"/>
      <c r="K2" s="2"/>
      <c r="L2" s="2"/>
      <c r="M2" s="2"/>
      <c r="N2" s="2"/>
      <c r="O2" s="2"/>
      <c r="P2" s="2"/>
      <c r="S2" s="2"/>
      <c r="T2" s="2"/>
    </row>
    <row r="3" spans="2:10" ht="12.75">
      <c r="B3" s="2"/>
      <c r="C3" s="37"/>
      <c r="E3" s="12"/>
      <c r="J3" s="9"/>
    </row>
    <row r="4" spans="2:20" ht="12.75">
      <c r="B4" s="2" t="s">
        <v>71</v>
      </c>
      <c r="C4" s="37"/>
      <c r="E4" s="12"/>
      <c r="G4" s="2" t="s">
        <v>408</v>
      </c>
      <c r="H4" s="2" t="s">
        <v>159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/>
      <c r="P4" s="2" t="s">
        <v>160</v>
      </c>
      <c r="S4" s="2"/>
      <c r="T4" s="2"/>
    </row>
    <row r="6" spans="1:16" ht="12.75">
      <c r="A6" t="s">
        <v>433</v>
      </c>
      <c r="B6" t="s">
        <v>567</v>
      </c>
      <c r="C6" s="43">
        <v>0.84375</v>
      </c>
      <c r="D6" t="s">
        <v>568</v>
      </c>
      <c r="E6" t="s">
        <v>569</v>
      </c>
      <c r="G6" t="s">
        <v>51</v>
      </c>
      <c r="H6" s="11" t="s">
        <v>196</v>
      </c>
      <c r="J6">
        <v>1</v>
      </c>
      <c r="K6">
        <v>1</v>
      </c>
      <c r="M6">
        <f>SUM(K6:L6)</f>
        <v>1</v>
      </c>
      <c r="P6" t="s">
        <v>607</v>
      </c>
    </row>
    <row r="7" spans="1:13" ht="12.75">
      <c r="A7" t="s">
        <v>433</v>
      </c>
      <c r="B7" t="s">
        <v>570</v>
      </c>
      <c r="C7" s="43">
        <v>0.7916666666666666</v>
      </c>
      <c r="D7" t="s">
        <v>571</v>
      </c>
      <c r="E7" t="s">
        <v>569</v>
      </c>
      <c r="G7" t="s">
        <v>31</v>
      </c>
      <c r="H7" s="11" t="s">
        <v>489</v>
      </c>
      <c r="J7">
        <v>1</v>
      </c>
      <c r="K7">
        <v>2</v>
      </c>
      <c r="L7">
        <v>1</v>
      </c>
      <c r="M7">
        <f aca="true" t="shared" si="0" ref="M7:M39">SUM(K7:L7)</f>
        <v>3</v>
      </c>
    </row>
    <row r="8" spans="1:13" ht="12.75">
      <c r="A8" t="s">
        <v>434</v>
      </c>
      <c r="B8" t="s">
        <v>572</v>
      </c>
      <c r="C8" s="43">
        <v>0.875</v>
      </c>
      <c r="D8" t="s">
        <v>573</v>
      </c>
      <c r="E8" t="s">
        <v>569</v>
      </c>
      <c r="G8" t="s">
        <v>31</v>
      </c>
      <c r="H8" s="11" t="s">
        <v>40</v>
      </c>
      <c r="J8">
        <v>1</v>
      </c>
      <c r="L8">
        <v>1</v>
      </c>
      <c r="M8">
        <f t="shared" si="0"/>
        <v>1</v>
      </c>
    </row>
    <row r="9" spans="1:14" ht="12.75">
      <c r="A9" t="s">
        <v>433</v>
      </c>
      <c r="B9" t="s">
        <v>574</v>
      </c>
      <c r="C9" s="43">
        <v>0.7916666666666666</v>
      </c>
      <c r="D9" t="s">
        <v>575</v>
      </c>
      <c r="E9" t="s">
        <v>569</v>
      </c>
      <c r="G9" t="s">
        <v>32</v>
      </c>
      <c r="H9" s="11" t="s">
        <v>244</v>
      </c>
      <c r="J9">
        <v>1</v>
      </c>
      <c r="L9">
        <v>2</v>
      </c>
      <c r="M9">
        <f t="shared" si="0"/>
        <v>2</v>
      </c>
      <c r="N9">
        <v>4</v>
      </c>
    </row>
    <row r="10" spans="1:13" ht="12.75">
      <c r="A10" t="s">
        <v>434</v>
      </c>
      <c r="B10" t="s">
        <v>576</v>
      </c>
      <c r="C10" s="43">
        <v>0.875</v>
      </c>
      <c r="D10" t="s">
        <v>577</v>
      </c>
      <c r="E10" t="s">
        <v>569</v>
      </c>
      <c r="G10" t="s">
        <v>31</v>
      </c>
      <c r="H10" s="11" t="s">
        <v>113</v>
      </c>
      <c r="J10">
        <v>1</v>
      </c>
      <c r="L10">
        <v>1</v>
      </c>
      <c r="M10">
        <f t="shared" si="0"/>
        <v>1</v>
      </c>
    </row>
    <row r="11" spans="1:13" ht="12.75">
      <c r="A11" t="s">
        <v>433</v>
      </c>
      <c r="B11" t="s">
        <v>578</v>
      </c>
      <c r="C11" s="43">
        <v>0.84375</v>
      </c>
      <c r="D11" t="s">
        <v>568</v>
      </c>
      <c r="E11" t="s">
        <v>569</v>
      </c>
      <c r="G11" t="s">
        <v>51</v>
      </c>
      <c r="H11" s="11" t="s">
        <v>52</v>
      </c>
      <c r="J11">
        <v>1</v>
      </c>
      <c r="K11">
        <v>1</v>
      </c>
      <c r="M11">
        <f t="shared" si="0"/>
        <v>1</v>
      </c>
    </row>
    <row r="12" spans="1:13" ht="12.75">
      <c r="A12" t="s">
        <v>434</v>
      </c>
      <c r="B12" t="s">
        <v>579</v>
      </c>
      <c r="C12" s="43">
        <v>0.875</v>
      </c>
      <c r="D12" t="s">
        <v>571</v>
      </c>
      <c r="E12" t="s">
        <v>569</v>
      </c>
      <c r="G12" t="s">
        <v>31</v>
      </c>
      <c r="H12" s="11" t="s">
        <v>113</v>
      </c>
      <c r="J12">
        <v>1</v>
      </c>
      <c r="L12">
        <v>1</v>
      </c>
      <c r="M12">
        <f t="shared" si="0"/>
        <v>1</v>
      </c>
    </row>
    <row r="13" spans="1:16" ht="12.75">
      <c r="A13" t="s">
        <v>433</v>
      </c>
      <c r="B13" t="s">
        <v>580</v>
      </c>
      <c r="C13" s="43">
        <v>0.7916666666666666</v>
      </c>
      <c r="D13" t="s">
        <v>573</v>
      </c>
      <c r="E13" t="s">
        <v>569</v>
      </c>
      <c r="G13" t="s">
        <v>31</v>
      </c>
      <c r="H13" s="11" t="s">
        <v>39</v>
      </c>
      <c r="J13">
        <v>0</v>
      </c>
      <c r="M13">
        <f t="shared" si="0"/>
        <v>0</v>
      </c>
      <c r="P13" t="s">
        <v>609</v>
      </c>
    </row>
    <row r="14" spans="1:13" ht="12.75">
      <c r="A14" t="s">
        <v>434</v>
      </c>
      <c r="B14" t="s">
        <v>581</v>
      </c>
      <c r="C14" s="43">
        <v>0.875</v>
      </c>
      <c r="D14" t="s">
        <v>575</v>
      </c>
      <c r="E14" t="s">
        <v>569</v>
      </c>
      <c r="G14" t="s">
        <v>32</v>
      </c>
      <c r="H14" s="11" t="s">
        <v>205</v>
      </c>
      <c r="J14">
        <v>1</v>
      </c>
      <c r="M14">
        <f t="shared" si="0"/>
        <v>0</v>
      </c>
    </row>
    <row r="15" spans="1:13" ht="12.75">
      <c r="A15" t="s">
        <v>433</v>
      </c>
      <c r="B15" t="s">
        <v>582</v>
      </c>
      <c r="C15" s="43">
        <v>0.84375</v>
      </c>
      <c r="D15" t="s">
        <v>577</v>
      </c>
      <c r="E15" t="s">
        <v>569</v>
      </c>
      <c r="G15" s="12" t="s">
        <v>32</v>
      </c>
      <c r="H15" s="15" t="s">
        <v>320</v>
      </c>
      <c r="J15">
        <v>1</v>
      </c>
      <c r="M15">
        <f t="shared" si="0"/>
        <v>0</v>
      </c>
    </row>
    <row r="16" spans="1:16" ht="12.75">
      <c r="A16" t="s">
        <v>455</v>
      </c>
      <c r="B16" t="s">
        <v>612</v>
      </c>
      <c r="C16" s="43">
        <v>0.7916666666666666</v>
      </c>
      <c r="D16" t="s">
        <v>577</v>
      </c>
      <c r="E16" t="s">
        <v>611</v>
      </c>
      <c r="G16" s="12" t="s">
        <v>32</v>
      </c>
      <c r="H16" s="15" t="s">
        <v>43</v>
      </c>
      <c r="J16">
        <v>0</v>
      </c>
      <c r="M16">
        <f>SUM(K16:L16)</f>
        <v>0</v>
      </c>
      <c r="P16" t="s">
        <v>610</v>
      </c>
    </row>
    <row r="17" spans="1:13" ht="12.75">
      <c r="A17" t="s">
        <v>433</v>
      </c>
      <c r="B17" t="s">
        <v>583</v>
      </c>
      <c r="C17" s="43">
        <v>0.84375</v>
      </c>
      <c r="D17" t="s">
        <v>568</v>
      </c>
      <c r="E17" t="s">
        <v>569</v>
      </c>
      <c r="G17" s="12" t="s">
        <v>31</v>
      </c>
      <c r="H17" s="15" t="s">
        <v>58</v>
      </c>
      <c r="I17" s="15" t="s">
        <v>71</v>
      </c>
      <c r="J17">
        <v>1</v>
      </c>
      <c r="L17">
        <v>1</v>
      </c>
      <c r="M17">
        <f t="shared" si="0"/>
        <v>1</v>
      </c>
    </row>
    <row r="18" spans="1:14" ht="12.75">
      <c r="A18" t="s">
        <v>433</v>
      </c>
      <c r="B18" t="s">
        <v>584</v>
      </c>
      <c r="C18" s="43">
        <v>0.7916666666666666</v>
      </c>
      <c r="D18" t="s">
        <v>573</v>
      </c>
      <c r="E18" t="s">
        <v>569</v>
      </c>
      <c r="G18" s="12" t="s">
        <v>31</v>
      </c>
      <c r="H18" s="15" t="s">
        <v>214</v>
      </c>
      <c r="J18">
        <v>1</v>
      </c>
      <c r="L18">
        <v>1</v>
      </c>
      <c r="M18">
        <f t="shared" si="0"/>
        <v>1</v>
      </c>
      <c r="N18">
        <v>4</v>
      </c>
    </row>
    <row r="19" spans="1:13" ht="12.75">
      <c r="A19" t="s">
        <v>433</v>
      </c>
      <c r="B19" t="s">
        <v>585</v>
      </c>
      <c r="C19" s="43">
        <v>0.7916666666666666</v>
      </c>
      <c r="D19" t="s">
        <v>571</v>
      </c>
      <c r="E19" t="s">
        <v>569</v>
      </c>
      <c r="G19" s="12" t="s">
        <v>31</v>
      </c>
      <c r="H19" s="15" t="s">
        <v>54</v>
      </c>
      <c r="J19">
        <v>1</v>
      </c>
      <c r="L19">
        <v>1</v>
      </c>
      <c r="M19">
        <f t="shared" si="0"/>
        <v>1</v>
      </c>
    </row>
    <row r="20" spans="1:13" ht="12.75">
      <c r="A20" t="s">
        <v>433</v>
      </c>
      <c r="B20" t="s">
        <v>613</v>
      </c>
      <c r="C20" s="43">
        <v>0.78125</v>
      </c>
      <c r="D20" t="s">
        <v>575</v>
      </c>
      <c r="E20" t="s">
        <v>569</v>
      </c>
      <c r="G20" s="12" t="s">
        <v>51</v>
      </c>
      <c r="H20" s="15" t="s">
        <v>516</v>
      </c>
      <c r="J20">
        <v>1</v>
      </c>
      <c r="K20">
        <v>1</v>
      </c>
      <c r="L20">
        <v>1</v>
      </c>
      <c r="M20">
        <f>SUM(K20:L20)</f>
        <v>2</v>
      </c>
    </row>
    <row r="21" spans="1:13" ht="12.75">
      <c r="A21" t="s">
        <v>433</v>
      </c>
      <c r="B21" t="s">
        <v>586</v>
      </c>
      <c r="C21" s="43">
        <v>0.7916666666666666</v>
      </c>
      <c r="D21" t="s">
        <v>577</v>
      </c>
      <c r="E21" t="s">
        <v>569</v>
      </c>
      <c r="G21" s="12" t="s">
        <v>31</v>
      </c>
      <c r="H21" s="15" t="s">
        <v>35</v>
      </c>
      <c r="J21">
        <v>1</v>
      </c>
      <c r="M21">
        <f t="shared" si="0"/>
        <v>0</v>
      </c>
    </row>
    <row r="22" spans="1:13" ht="12.75">
      <c r="A22" t="s">
        <v>433</v>
      </c>
      <c r="B22" t="s">
        <v>587</v>
      </c>
      <c r="C22" s="43">
        <v>0.7916666666666666</v>
      </c>
      <c r="D22" t="s">
        <v>568</v>
      </c>
      <c r="E22" t="s">
        <v>569</v>
      </c>
      <c r="G22" s="12" t="s">
        <v>32</v>
      </c>
      <c r="H22" s="15" t="s">
        <v>105</v>
      </c>
      <c r="J22">
        <v>1</v>
      </c>
      <c r="L22">
        <v>1</v>
      </c>
      <c r="M22">
        <f t="shared" si="0"/>
        <v>1</v>
      </c>
    </row>
    <row r="23" spans="1:13" ht="12.75">
      <c r="A23" t="s">
        <v>434</v>
      </c>
      <c r="B23" t="s">
        <v>588</v>
      </c>
      <c r="C23" s="43">
        <v>0.875</v>
      </c>
      <c r="D23" t="s">
        <v>575</v>
      </c>
      <c r="E23" t="s">
        <v>569</v>
      </c>
      <c r="G23" s="12" t="s">
        <v>31</v>
      </c>
      <c r="H23" s="6" t="s">
        <v>614</v>
      </c>
      <c r="J23">
        <v>1</v>
      </c>
      <c r="M23">
        <f t="shared" si="0"/>
        <v>0</v>
      </c>
    </row>
    <row r="24" spans="1:14" ht="12.75">
      <c r="A24" t="s">
        <v>433</v>
      </c>
      <c r="B24" t="s">
        <v>589</v>
      </c>
      <c r="C24" s="43">
        <v>0.7916666666666666</v>
      </c>
      <c r="D24" t="s">
        <v>573</v>
      </c>
      <c r="E24" t="s">
        <v>569</v>
      </c>
      <c r="G24" s="12" t="s">
        <v>32</v>
      </c>
      <c r="H24" s="15" t="s">
        <v>197</v>
      </c>
      <c r="J24">
        <v>1</v>
      </c>
      <c r="M24">
        <f t="shared" si="0"/>
        <v>0</v>
      </c>
      <c r="N24">
        <v>2</v>
      </c>
    </row>
    <row r="25" spans="1:13" ht="12.75">
      <c r="A25" t="s">
        <v>434</v>
      </c>
      <c r="B25" t="s">
        <v>590</v>
      </c>
      <c r="C25" s="43">
        <v>0.875</v>
      </c>
      <c r="D25" t="s">
        <v>571</v>
      </c>
      <c r="E25" t="s">
        <v>569</v>
      </c>
      <c r="G25" s="12" t="s">
        <v>51</v>
      </c>
      <c r="H25" s="15" t="s">
        <v>196</v>
      </c>
      <c r="J25">
        <v>1</v>
      </c>
      <c r="M25">
        <f t="shared" si="0"/>
        <v>0</v>
      </c>
    </row>
    <row r="26" spans="1:14" ht="12.75">
      <c r="A26" t="s">
        <v>433</v>
      </c>
      <c r="B26" t="s">
        <v>591</v>
      </c>
      <c r="C26" s="43">
        <v>0.84375</v>
      </c>
      <c r="D26" t="s">
        <v>577</v>
      </c>
      <c r="E26" t="s">
        <v>569</v>
      </c>
      <c r="G26" s="12" t="s">
        <v>32</v>
      </c>
      <c r="H26" s="15" t="s">
        <v>378</v>
      </c>
      <c r="J26">
        <v>1</v>
      </c>
      <c r="M26">
        <f t="shared" si="0"/>
        <v>0</v>
      </c>
      <c r="N26">
        <v>2</v>
      </c>
    </row>
    <row r="27" spans="1:13" ht="12.75">
      <c r="A27" t="s">
        <v>528</v>
      </c>
      <c r="B27" t="s">
        <v>592</v>
      </c>
      <c r="C27" s="43">
        <v>0.875</v>
      </c>
      <c r="D27" t="s">
        <v>568</v>
      </c>
      <c r="E27" t="s">
        <v>569</v>
      </c>
      <c r="G27" s="12" t="s">
        <v>32</v>
      </c>
      <c r="H27" s="15" t="s">
        <v>615</v>
      </c>
      <c r="J27">
        <v>1</v>
      </c>
      <c r="K27">
        <v>1</v>
      </c>
      <c r="M27">
        <f t="shared" si="0"/>
        <v>1</v>
      </c>
    </row>
    <row r="28" spans="1:16" ht="12.75">
      <c r="A28" t="s">
        <v>433</v>
      </c>
      <c r="B28" t="s">
        <v>593</v>
      </c>
      <c r="C28" s="43">
        <v>0.7916666666666666</v>
      </c>
      <c r="D28" t="s">
        <v>575</v>
      </c>
      <c r="E28" t="s">
        <v>569</v>
      </c>
      <c r="G28" s="12" t="s">
        <v>31</v>
      </c>
      <c r="H28" s="6" t="s">
        <v>616</v>
      </c>
      <c r="J28">
        <v>0</v>
      </c>
      <c r="M28">
        <f t="shared" si="0"/>
        <v>0</v>
      </c>
      <c r="P28" t="s">
        <v>617</v>
      </c>
    </row>
    <row r="29" spans="1:13" ht="12.75">
      <c r="A29" t="s">
        <v>434</v>
      </c>
      <c r="B29" t="s">
        <v>594</v>
      </c>
      <c r="C29" s="43">
        <v>0.875</v>
      </c>
      <c r="D29" t="s">
        <v>573</v>
      </c>
      <c r="E29" t="s">
        <v>569</v>
      </c>
      <c r="G29" s="12" t="s">
        <v>32</v>
      </c>
      <c r="H29" s="15" t="s">
        <v>436</v>
      </c>
      <c r="J29">
        <v>1</v>
      </c>
      <c r="L29">
        <v>1</v>
      </c>
      <c r="M29">
        <f t="shared" si="0"/>
        <v>1</v>
      </c>
    </row>
    <row r="30" spans="1:13" ht="12.75">
      <c r="A30" t="s">
        <v>434</v>
      </c>
      <c r="B30" t="s">
        <v>595</v>
      </c>
      <c r="C30" s="43">
        <v>0.875</v>
      </c>
      <c r="D30" t="s">
        <v>571</v>
      </c>
      <c r="E30" t="s">
        <v>569</v>
      </c>
      <c r="G30" s="12" t="s">
        <v>51</v>
      </c>
      <c r="H30" s="15" t="s">
        <v>52</v>
      </c>
      <c r="J30">
        <v>1</v>
      </c>
      <c r="K30">
        <v>1</v>
      </c>
      <c r="M30">
        <f t="shared" si="0"/>
        <v>1</v>
      </c>
    </row>
    <row r="31" spans="1:13" ht="12.75">
      <c r="A31" t="s">
        <v>528</v>
      </c>
      <c r="B31" t="s">
        <v>596</v>
      </c>
      <c r="C31" s="43">
        <v>0.875</v>
      </c>
      <c r="D31" t="s">
        <v>577</v>
      </c>
      <c r="E31" t="s">
        <v>569</v>
      </c>
      <c r="G31" s="12" t="s">
        <v>31</v>
      </c>
      <c r="H31" s="15" t="s">
        <v>53</v>
      </c>
      <c r="J31">
        <v>1</v>
      </c>
      <c r="M31">
        <f t="shared" si="0"/>
        <v>0</v>
      </c>
    </row>
    <row r="32" spans="1:13" ht="12.75">
      <c r="A32" t="s">
        <v>433</v>
      </c>
      <c r="B32" t="s">
        <v>597</v>
      </c>
      <c r="C32" s="43">
        <v>0.7916666666666666</v>
      </c>
      <c r="D32" t="s">
        <v>568</v>
      </c>
      <c r="E32" t="s">
        <v>569</v>
      </c>
      <c r="G32" s="12" t="s">
        <v>31</v>
      </c>
      <c r="H32" s="15" t="s">
        <v>67</v>
      </c>
      <c r="J32">
        <v>1</v>
      </c>
      <c r="K32">
        <v>1</v>
      </c>
      <c r="L32">
        <v>1</v>
      </c>
      <c r="M32">
        <f t="shared" si="0"/>
        <v>2</v>
      </c>
    </row>
    <row r="33" spans="1:13" ht="12.75">
      <c r="A33" t="s">
        <v>528</v>
      </c>
      <c r="B33" t="s">
        <v>598</v>
      </c>
      <c r="C33" s="43">
        <v>0.875</v>
      </c>
      <c r="D33" t="s">
        <v>575</v>
      </c>
      <c r="E33" t="s">
        <v>569</v>
      </c>
      <c r="G33" s="12" t="s">
        <v>51</v>
      </c>
      <c r="H33" s="15" t="s">
        <v>618</v>
      </c>
      <c r="J33">
        <v>1</v>
      </c>
      <c r="L33">
        <v>2</v>
      </c>
      <c r="M33">
        <f t="shared" si="0"/>
        <v>2</v>
      </c>
    </row>
    <row r="34" spans="1:14" ht="12.75">
      <c r="A34" t="s">
        <v>433</v>
      </c>
      <c r="B34" t="s">
        <v>599</v>
      </c>
      <c r="C34" s="43">
        <v>0.7916666666666666</v>
      </c>
      <c r="D34" t="s">
        <v>573</v>
      </c>
      <c r="E34" t="s">
        <v>569</v>
      </c>
      <c r="G34" s="12" t="s">
        <v>51</v>
      </c>
      <c r="H34" s="15" t="s">
        <v>246</v>
      </c>
      <c r="J34">
        <v>1</v>
      </c>
      <c r="M34">
        <f t="shared" si="0"/>
        <v>0</v>
      </c>
      <c r="N34">
        <v>2</v>
      </c>
    </row>
    <row r="35" spans="1:16" ht="12.75">
      <c r="A35" t="s">
        <v>433</v>
      </c>
      <c r="B35" t="s">
        <v>600</v>
      </c>
      <c r="C35" s="43">
        <v>0.7916666666666666</v>
      </c>
      <c r="D35" t="s">
        <v>571</v>
      </c>
      <c r="E35" t="s">
        <v>569</v>
      </c>
      <c r="G35" s="12" t="s">
        <v>32</v>
      </c>
      <c r="H35" s="15" t="s">
        <v>316</v>
      </c>
      <c r="J35">
        <v>0</v>
      </c>
      <c r="M35">
        <f t="shared" si="0"/>
        <v>0</v>
      </c>
      <c r="P35" t="s">
        <v>619</v>
      </c>
    </row>
    <row r="36" spans="1:14" ht="12.75">
      <c r="A36" t="s">
        <v>433</v>
      </c>
      <c r="B36" t="s">
        <v>601</v>
      </c>
      <c r="C36" s="43">
        <v>0.7916666666666666</v>
      </c>
      <c r="D36" t="s">
        <v>577</v>
      </c>
      <c r="E36" t="s">
        <v>569</v>
      </c>
      <c r="G36" s="12" t="s">
        <v>51</v>
      </c>
      <c r="H36" s="15" t="s">
        <v>516</v>
      </c>
      <c r="J36">
        <v>1</v>
      </c>
      <c r="L36">
        <v>2</v>
      </c>
      <c r="M36">
        <f t="shared" si="0"/>
        <v>2</v>
      </c>
      <c r="N36">
        <v>2</v>
      </c>
    </row>
    <row r="37" spans="1:14" ht="12.75">
      <c r="A37" t="s">
        <v>528</v>
      </c>
      <c r="B37" t="s">
        <v>602</v>
      </c>
      <c r="C37" s="43">
        <v>0.875</v>
      </c>
      <c r="D37" t="s">
        <v>568</v>
      </c>
      <c r="E37" t="s">
        <v>569</v>
      </c>
      <c r="G37" s="12" t="s">
        <v>32</v>
      </c>
      <c r="H37" s="15" t="s">
        <v>436</v>
      </c>
      <c r="J37">
        <v>1</v>
      </c>
      <c r="L37">
        <v>1</v>
      </c>
      <c r="M37">
        <f t="shared" si="0"/>
        <v>1</v>
      </c>
      <c r="N37">
        <v>2</v>
      </c>
    </row>
    <row r="38" spans="1:13" ht="12.75">
      <c r="A38" t="s">
        <v>455</v>
      </c>
      <c r="B38" t="s">
        <v>620</v>
      </c>
      <c r="C38" s="43">
        <v>0.78125</v>
      </c>
      <c r="D38" t="s">
        <v>575</v>
      </c>
      <c r="E38" t="s">
        <v>569</v>
      </c>
      <c r="G38" s="12" t="s">
        <v>31</v>
      </c>
      <c r="H38" s="15" t="s">
        <v>515</v>
      </c>
      <c r="J38">
        <v>1</v>
      </c>
      <c r="K38">
        <v>1</v>
      </c>
      <c r="M38">
        <f t="shared" si="0"/>
        <v>1</v>
      </c>
    </row>
    <row r="39" spans="1:13" ht="12.75">
      <c r="A39" t="s">
        <v>433</v>
      </c>
      <c r="B39" t="s">
        <v>603</v>
      </c>
      <c r="C39" s="43">
        <v>0.7916666666666666</v>
      </c>
      <c r="D39" t="s">
        <v>575</v>
      </c>
      <c r="E39" t="s">
        <v>569</v>
      </c>
      <c r="G39" s="12" t="s">
        <v>31</v>
      </c>
      <c r="H39" s="15" t="s">
        <v>219</v>
      </c>
      <c r="J39">
        <v>1</v>
      </c>
      <c r="M39">
        <f t="shared" si="0"/>
        <v>0</v>
      </c>
    </row>
    <row r="41" spans="4:21" ht="12.75">
      <c r="D41" s="37"/>
      <c r="E41" s="2" t="s">
        <v>440</v>
      </c>
      <c r="J41" s="8">
        <f>SUM(J2:J40)</f>
        <v>30</v>
      </c>
      <c r="K41" s="8">
        <f>SUM(K2:K40)</f>
        <v>9</v>
      </c>
      <c r="L41" s="8">
        <f>SUM(L2:L40)</f>
        <v>18</v>
      </c>
      <c r="M41" s="2">
        <f>SUM(K41:L41)</f>
        <v>27</v>
      </c>
      <c r="N41" s="8">
        <f>SUM(N2:N40)</f>
        <v>18</v>
      </c>
      <c r="U41" s="42" t="s">
        <v>71</v>
      </c>
    </row>
    <row r="43" spans="1:20" s="31" customFormat="1" ht="12.75">
      <c r="A43" s="25" t="s">
        <v>454</v>
      </c>
      <c r="B43" t="s">
        <v>621</v>
      </c>
      <c r="C43" s="43">
        <v>0.8541666666666666</v>
      </c>
      <c r="D43" t="s">
        <v>575</v>
      </c>
      <c r="E43" t="s">
        <v>569</v>
      </c>
      <c r="F43" s="24"/>
      <c r="G43" s="12" t="s">
        <v>51</v>
      </c>
      <c r="H43" s="15" t="s">
        <v>196</v>
      </c>
      <c r="I43" s="15"/>
      <c r="J43" s="12">
        <v>1</v>
      </c>
      <c r="K43" s="10"/>
      <c r="L43">
        <v>1</v>
      </c>
      <c r="M43">
        <f>SUM(K43:L43)</f>
        <v>1</v>
      </c>
      <c r="N43">
        <v>2</v>
      </c>
      <c r="O43"/>
      <c r="P43" s="12"/>
      <c r="Q43" s="12"/>
      <c r="R43" s="12"/>
      <c r="S43" s="12"/>
      <c r="T43" s="12"/>
    </row>
    <row r="44" spans="1:20" s="31" customFormat="1" ht="12.75">
      <c r="A44" s="25" t="s">
        <v>455</v>
      </c>
      <c r="B44" t="s">
        <v>622</v>
      </c>
      <c r="C44" s="43">
        <v>0.6979166666666666</v>
      </c>
      <c r="D44" t="s">
        <v>577</v>
      </c>
      <c r="E44" t="s">
        <v>611</v>
      </c>
      <c r="F44" s="24"/>
      <c r="G44" s="12" t="s">
        <v>32</v>
      </c>
      <c r="H44" s="15" t="s">
        <v>215</v>
      </c>
      <c r="I44" s="15"/>
      <c r="J44" s="12">
        <v>1</v>
      </c>
      <c r="K44" s="10"/>
      <c r="L44">
        <v>1</v>
      </c>
      <c r="M44">
        <f>SUM(K44:L44)</f>
        <v>1</v>
      </c>
      <c r="N44"/>
      <c r="O44"/>
      <c r="P44" s="12"/>
      <c r="Q44" s="12"/>
      <c r="R44" s="12"/>
      <c r="S44" s="12"/>
      <c r="T44" s="12"/>
    </row>
    <row r="45" ht="12.75">
      <c r="D45" s="37"/>
    </row>
    <row r="46" spans="2:14" ht="12.75">
      <c r="B46" s="2" t="s">
        <v>556</v>
      </c>
      <c r="C46" s="37"/>
      <c r="E46" s="2" t="s">
        <v>440</v>
      </c>
      <c r="J46" s="8">
        <f>SUM(J43:J45)</f>
        <v>2</v>
      </c>
      <c r="K46" s="8">
        <f>SUM(K43:K45)</f>
        <v>0</v>
      </c>
      <c r="L46" s="8">
        <f>SUM(L43:L45)</f>
        <v>2</v>
      </c>
      <c r="M46" s="8">
        <f>SUM(M43:M45)</f>
        <v>2</v>
      </c>
      <c r="N46" s="8">
        <f>SUM(N43:N45)</f>
        <v>2</v>
      </c>
    </row>
    <row r="47" ht="12.75">
      <c r="C47" s="37"/>
    </row>
    <row r="48" spans="2:14" ht="12.75">
      <c r="B48" s="2" t="s">
        <v>557</v>
      </c>
      <c r="C48" s="37"/>
      <c r="E48" s="2" t="s">
        <v>440</v>
      </c>
      <c r="J48" s="8">
        <f>J41+J46</f>
        <v>32</v>
      </c>
      <c r="K48" s="8">
        <f>K41+K46</f>
        <v>9</v>
      </c>
      <c r="L48" s="8">
        <f>L41+L46</f>
        <v>20</v>
      </c>
      <c r="M48" s="8">
        <f>M41+M46</f>
        <v>29</v>
      </c>
      <c r="N48" s="8">
        <f>N41+N46</f>
        <v>20</v>
      </c>
    </row>
    <row r="52" spans="4:14" ht="12.75">
      <c r="D52" t="s">
        <v>573</v>
      </c>
      <c r="G52" t="s">
        <v>623</v>
      </c>
      <c r="L52">
        <v>3</v>
      </c>
      <c r="N52">
        <v>8</v>
      </c>
    </row>
    <row r="53" spans="4:12" ht="12.75">
      <c r="D53" t="s">
        <v>571</v>
      </c>
      <c r="G53" t="s">
        <v>624</v>
      </c>
      <c r="K53">
        <v>3</v>
      </c>
      <c r="L53">
        <v>3</v>
      </c>
    </row>
    <row r="54" spans="4:14" ht="12.75">
      <c r="D54" t="s">
        <v>575</v>
      </c>
      <c r="G54" t="s">
        <v>625</v>
      </c>
      <c r="K54">
        <v>2</v>
      </c>
      <c r="L54">
        <v>5</v>
      </c>
      <c r="N54">
        <v>4</v>
      </c>
    </row>
    <row r="55" spans="4:14" ht="12.75">
      <c r="D55" t="s">
        <v>577</v>
      </c>
      <c r="G55" t="s">
        <v>627</v>
      </c>
      <c r="L55">
        <v>3</v>
      </c>
      <c r="N55">
        <v>4</v>
      </c>
    </row>
    <row r="56" spans="4:14" ht="12.75">
      <c r="D56" t="s">
        <v>568</v>
      </c>
      <c r="G56" t="s">
        <v>626</v>
      </c>
      <c r="K56">
        <v>4</v>
      </c>
      <c r="L56">
        <v>4</v>
      </c>
      <c r="N56">
        <v>2</v>
      </c>
    </row>
    <row r="58" spans="7:14" ht="12.75">
      <c r="G58" t="s">
        <v>628</v>
      </c>
      <c r="K58">
        <f>SUM(K52:K57)</f>
        <v>9</v>
      </c>
      <c r="L58">
        <f>SUM(L52:L57)</f>
        <v>18</v>
      </c>
      <c r="N58">
        <f>SUM(N52:N57)</f>
        <v>18</v>
      </c>
    </row>
    <row r="59" ht="12.75">
      <c r="G59" t="s">
        <v>629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25">
      <selection activeCell="A44" sqref="A44:IV50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15.421875" style="0" bestFit="1" customWidth="1"/>
    <col min="4" max="4" width="9.28125" style="37" customWidth="1"/>
    <col min="5" max="5" width="6.8515625" style="0" customWidth="1"/>
    <col min="6" max="6" width="35.140625" style="0" bestFit="1" customWidth="1"/>
    <col min="7" max="7" width="6.57421875" style="0" customWidth="1"/>
    <col min="8" max="8" width="8.28125" style="0" bestFit="1" customWidth="1"/>
    <col min="9" max="9" width="7.421875" style="0" bestFit="1" customWidth="1"/>
    <col min="10" max="10" width="6.421875" style="0" customWidth="1"/>
    <col min="11" max="11" width="3.7109375" style="0" bestFit="1" customWidth="1"/>
    <col min="12" max="12" width="2.421875" style="0" bestFit="1" customWidth="1"/>
    <col min="13" max="13" width="3.140625" style="0" customWidth="1"/>
    <col min="14" max="14" width="4.7109375" style="0" bestFit="1" customWidth="1"/>
    <col min="15" max="15" width="4.421875" style="0" bestFit="1" customWidth="1"/>
    <col min="16" max="16" width="6.421875" style="0" customWidth="1"/>
    <col min="17" max="17" width="13.7109375" style="0" bestFit="1" customWidth="1"/>
    <col min="18" max="18" width="4.57421875" style="0" customWidth="1"/>
    <col min="19" max="19" width="2.00390625" style="0" bestFit="1" customWidth="1"/>
    <col min="20" max="20" width="5.421875" style="0" customWidth="1"/>
  </cols>
  <sheetData>
    <row r="1" spans="1:19" ht="12.75">
      <c r="A1" s="2"/>
      <c r="B1" s="2"/>
      <c r="C1" s="3">
        <f ca="1">NOW()</f>
        <v>41988.40337523148</v>
      </c>
      <c r="D1" s="36"/>
      <c r="E1" s="2"/>
      <c r="F1" s="2" t="s">
        <v>505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  <c r="S1" s="2"/>
    </row>
    <row r="2" spans="1:19" ht="12.75">
      <c r="A2" s="2"/>
      <c r="B2" s="2"/>
      <c r="C2" s="2"/>
      <c r="D2" s="36" t="s">
        <v>501</v>
      </c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  <c r="S2" s="2"/>
    </row>
    <row r="3" spans="1:11" ht="12.75">
      <c r="A3" s="2"/>
      <c r="B3" s="2"/>
      <c r="C3" s="2"/>
      <c r="F3" s="12"/>
      <c r="K3" s="9"/>
    </row>
    <row r="4" spans="1:19" ht="12.75">
      <c r="A4" s="2"/>
      <c r="B4" s="2"/>
      <c r="C4" s="2" t="s">
        <v>71</v>
      </c>
      <c r="F4" s="12"/>
      <c r="H4" s="2" t="s">
        <v>408</v>
      </c>
      <c r="I4" s="2" t="s">
        <v>159</v>
      </c>
      <c r="K4" s="8" t="s">
        <v>41</v>
      </c>
      <c r="L4" s="2" t="s">
        <v>37</v>
      </c>
      <c r="M4" s="2" t="s">
        <v>38</v>
      </c>
      <c r="N4" s="2" t="s">
        <v>42</v>
      </c>
      <c r="O4" s="2" t="s">
        <v>45</v>
      </c>
      <c r="P4" s="2"/>
      <c r="Q4" s="2" t="s">
        <v>160</v>
      </c>
      <c r="R4" s="2"/>
      <c r="S4" s="2"/>
    </row>
    <row r="5" spans="1:16" ht="12.75">
      <c r="A5" s="2"/>
      <c r="B5" s="2"/>
      <c r="C5" s="2"/>
      <c r="F5" s="12"/>
      <c r="K5" s="8"/>
      <c r="L5" s="2"/>
      <c r="M5" s="2"/>
      <c r="N5" s="2"/>
      <c r="O5" s="2"/>
      <c r="P5" s="2"/>
    </row>
    <row r="6" spans="1:19" ht="12.75">
      <c r="A6" s="2">
        <v>1</v>
      </c>
      <c r="B6" s="34" t="s">
        <v>433</v>
      </c>
      <c r="C6" s="22" t="s">
        <v>497</v>
      </c>
      <c r="D6" s="38" t="s">
        <v>518</v>
      </c>
      <c r="F6" s="24" t="s">
        <v>498</v>
      </c>
      <c r="H6" s="12" t="s">
        <v>51</v>
      </c>
      <c r="I6" s="15" t="s">
        <v>516</v>
      </c>
      <c r="K6" s="10">
        <v>1</v>
      </c>
      <c r="L6">
        <v>0</v>
      </c>
      <c r="M6">
        <v>2</v>
      </c>
      <c r="N6">
        <f aca="true" t="shared" si="0" ref="N6:N12">+L6+M6</f>
        <v>2</v>
      </c>
      <c r="O6">
        <v>0</v>
      </c>
      <c r="Q6" t="s">
        <v>71</v>
      </c>
      <c r="S6" t="s">
        <v>448</v>
      </c>
    </row>
    <row r="7" spans="1:19" ht="12.75">
      <c r="A7" s="2">
        <f>A6+1</f>
        <v>2</v>
      </c>
      <c r="B7" s="34" t="s">
        <v>433</v>
      </c>
      <c r="C7" s="30" t="s">
        <v>500</v>
      </c>
      <c r="D7" s="38" t="s">
        <v>519</v>
      </c>
      <c r="F7" s="24" t="s">
        <v>499</v>
      </c>
      <c r="H7" t="s">
        <v>31</v>
      </c>
      <c r="I7" s="6" t="s">
        <v>247</v>
      </c>
      <c r="J7" s="5"/>
      <c r="K7" s="10">
        <v>0</v>
      </c>
      <c r="L7">
        <v>0</v>
      </c>
      <c r="M7">
        <v>0</v>
      </c>
      <c r="N7">
        <f t="shared" si="0"/>
        <v>0</v>
      </c>
      <c r="O7">
        <v>0</v>
      </c>
      <c r="Q7" t="s">
        <v>204</v>
      </c>
      <c r="S7" t="s">
        <v>448</v>
      </c>
    </row>
    <row r="8" spans="1:19" ht="12.75">
      <c r="A8" s="2">
        <f aca="true" t="shared" si="1" ref="A8:A40">A7+1</f>
        <v>3</v>
      </c>
      <c r="B8" s="34" t="s">
        <v>434</v>
      </c>
      <c r="C8" s="30" t="s">
        <v>506</v>
      </c>
      <c r="D8" s="38" t="s">
        <v>520</v>
      </c>
      <c r="F8" s="24" t="s">
        <v>510</v>
      </c>
      <c r="H8" t="s">
        <v>31</v>
      </c>
      <c r="I8" s="6" t="s">
        <v>515</v>
      </c>
      <c r="J8" s="5"/>
      <c r="K8" s="10">
        <v>1</v>
      </c>
      <c r="L8">
        <v>1</v>
      </c>
      <c r="M8">
        <v>2</v>
      </c>
      <c r="N8">
        <f t="shared" si="0"/>
        <v>3</v>
      </c>
      <c r="O8">
        <v>0</v>
      </c>
      <c r="S8" t="s">
        <v>448</v>
      </c>
    </row>
    <row r="9" spans="1:19" ht="12.75">
      <c r="A9" s="2">
        <f t="shared" si="1"/>
        <v>4</v>
      </c>
      <c r="B9" s="34" t="s">
        <v>433</v>
      </c>
      <c r="C9" s="30" t="s">
        <v>507</v>
      </c>
      <c r="D9" s="38" t="s">
        <v>518</v>
      </c>
      <c r="F9" s="24" t="s">
        <v>120</v>
      </c>
      <c r="H9" t="s">
        <v>31</v>
      </c>
      <c r="I9" s="6" t="s">
        <v>58</v>
      </c>
      <c r="J9" s="5"/>
      <c r="K9" s="10">
        <v>1</v>
      </c>
      <c r="L9">
        <v>0</v>
      </c>
      <c r="M9">
        <v>0</v>
      </c>
      <c r="N9">
        <f t="shared" si="0"/>
        <v>0</v>
      </c>
      <c r="O9">
        <v>0</v>
      </c>
      <c r="S9" t="s">
        <v>448</v>
      </c>
    </row>
    <row r="10" spans="1:15" ht="12.75">
      <c r="A10" s="2">
        <f t="shared" si="1"/>
        <v>5</v>
      </c>
      <c r="B10" s="34" t="s">
        <v>433</v>
      </c>
      <c r="C10" s="30" t="s">
        <v>508</v>
      </c>
      <c r="D10" s="38" t="s">
        <v>519</v>
      </c>
      <c r="F10" s="24" t="s">
        <v>511</v>
      </c>
      <c r="H10" t="s">
        <v>31</v>
      </c>
      <c r="I10" s="6" t="s">
        <v>33</v>
      </c>
      <c r="J10" s="5"/>
      <c r="K10" s="10">
        <v>1</v>
      </c>
      <c r="L10">
        <v>0</v>
      </c>
      <c r="M10">
        <v>0</v>
      </c>
      <c r="N10">
        <f t="shared" si="0"/>
        <v>0</v>
      </c>
      <c r="O10">
        <v>0</v>
      </c>
    </row>
    <row r="11" spans="1:19" ht="12.75">
      <c r="A11" s="2">
        <f t="shared" si="1"/>
        <v>6</v>
      </c>
      <c r="B11" s="34" t="s">
        <v>512</v>
      </c>
      <c r="C11" s="30" t="s">
        <v>509</v>
      </c>
      <c r="D11" s="38" t="s">
        <v>518</v>
      </c>
      <c r="F11" s="24" t="s">
        <v>498</v>
      </c>
      <c r="H11" t="s">
        <v>31</v>
      </c>
      <c r="I11" s="6" t="s">
        <v>36</v>
      </c>
      <c r="J11" s="5"/>
      <c r="K11" s="10">
        <v>1</v>
      </c>
      <c r="L11">
        <v>1</v>
      </c>
      <c r="M11">
        <v>0</v>
      </c>
      <c r="N11">
        <f t="shared" si="0"/>
        <v>1</v>
      </c>
      <c r="O11">
        <v>0</v>
      </c>
      <c r="S11" t="s">
        <v>448</v>
      </c>
    </row>
    <row r="12" spans="1:19" ht="12.75">
      <c r="A12" s="2">
        <f t="shared" si="1"/>
        <v>7</v>
      </c>
      <c r="B12" s="34" t="s">
        <v>434</v>
      </c>
      <c r="C12" s="30" t="s">
        <v>514</v>
      </c>
      <c r="D12" s="38" t="s">
        <v>520</v>
      </c>
      <c r="F12" s="24" t="s">
        <v>513</v>
      </c>
      <c r="H12" t="s">
        <v>32</v>
      </c>
      <c r="I12" s="6" t="s">
        <v>197</v>
      </c>
      <c r="J12" s="5"/>
      <c r="K12" s="10">
        <v>1</v>
      </c>
      <c r="L12">
        <v>1</v>
      </c>
      <c r="M12">
        <v>0</v>
      </c>
      <c r="N12">
        <f t="shared" si="0"/>
        <v>1</v>
      </c>
      <c r="O12">
        <v>0</v>
      </c>
      <c r="S12" t="s">
        <v>448</v>
      </c>
    </row>
    <row r="13" spans="1:19" ht="12.75">
      <c r="A13" s="2">
        <f t="shared" si="1"/>
        <v>8</v>
      </c>
      <c r="B13" s="34" t="s">
        <v>528</v>
      </c>
      <c r="C13" s="30" t="s">
        <v>469</v>
      </c>
      <c r="D13" s="38" t="s">
        <v>520</v>
      </c>
      <c r="F13" s="24" t="s">
        <v>498</v>
      </c>
      <c r="H13" t="s">
        <v>31</v>
      </c>
      <c r="I13" s="6" t="s">
        <v>39</v>
      </c>
      <c r="J13" s="5"/>
      <c r="K13" s="10">
        <v>1</v>
      </c>
      <c r="L13">
        <v>0</v>
      </c>
      <c r="M13">
        <v>0</v>
      </c>
      <c r="N13">
        <f aca="true" t="shared" si="2" ref="N13:N40">+L13+M13</f>
        <v>0</v>
      </c>
      <c r="O13">
        <v>0</v>
      </c>
      <c r="S13" t="s">
        <v>448</v>
      </c>
    </row>
    <row r="14" spans="1:15" ht="12.75">
      <c r="A14" s="2">
        <f t="shared" si="1"/>
        <v>9</v>
      </c>
      <c r="B14" s="34" t="s">
        <v>512</v>
      </c>
      <c r="C14" s="30" t="s">
        <v>522</v>
      </c>
      <c r="D14" s="38" t="s">
        <v>518</v>
      </c>
      <c r="F14" s="24" t="s">
        <v>517</v>
      </c>
      <c r="H14" t="s">
        <v>31</v>
      </c>
      <c r="I14" s="6" t="s">
        <v>35</v>
      </c>
      <c r="J14" s="5"/>
      <c r="K14" s="10">
        <v>1</v>
      </c>
      <c r="L14">
        <v>0</v>
      </c>
      <c r="M14">
        <v>1</v>
      </c>
      <c r="N14">
        <f t="shared" si="2"/>
        <v>1</v>
      </c>
      <c r="O14">
        <v>0</v>
      </c>
    </row>
    <row r="15" spans="1:19" ht="12.75">
      <c r="A15" s="2">
        <f t="shared" si="1"/>
        <v>10</v>
      </c>
      <c r="B15" s="34" t="s">
        <v>434</v>
      </c>
      <c r="C15" s="30" t="s">
        <v>529</v>
      </c>
      <c r="D15" s="38" t="s">
        <v>520</v>
      </c>
      <c r="F15" s="24" t="s">
        <v>499</v>
      </c>
      <c r="H15" t="s">
        <v>31</v>
      </c>
      <c r="I15" s="6" t="s">
        <v>58</v>
      </c>
      <c r="J15" s="5"/>
      <c r="K15" s="10">
        <v>1</v>
      </c>
      <c r="L15">
        <v>0</v>
      </c>
      <c r="M15">
        <v>0</v>
      </c>
      <c r="N15">
        <f t="shared" si="2"/>
        <v>0</v>
      </c>
      <c r="O15">
        <v>0</v>
      </c>
      <c r="S15" t="s">
        <v>448</v>
      </c>
    </row>
    <row r="16" spans="1:15" ht="12.75">
      <c r="A16" s="2">
        <f t="shared" si="1"/>
        <v>11</v>
      </c>
      <c r="B16" s="34" t="s">
        <v>528</v>
      </c>
      <c r="C16" s="30" t="s">
        <v>530</v>
      </c>
      <c r="D16" s="38" t="s">
        <v>520</v>
      </c>
      <c r="F16" s="24" t="s">
        <v>120</v>
      </c>
      <c r="H16" t="s">
        <v>51</v>
      </c>
      <c r="I16" s="6" t="s">
        <v>246</v>
      </c>
      <c r="J16" s="5"/>
      <c r="K16" s="10">
        <v>1</v>
      </c>
      <c r="L16">
        <v>0</v>
      </c>
      <c r="M16">
        <v>0</v>
      </c>
      <c r="N16">
        <f>+L16+M16</f>
        <v>0</v>
      </c>
      <c r="O16">
        <v>0</v>
      </c>
    </row>
    <row r="17" spans="1:19" ht="12.75">
      <c r="A17" s="2">
        <f t="shared" si="1"/>
        <v>12</v>
      </c>
      <c r="B17" s="34" t="s">
        <v>433</v>
      </c>
      <c r="C17" s="30" t="s">
        <v>523</v>
      </c>
      <c r="D17" s="38" t="s">
        <v>518</v>
      </c>
      <c r="F17" s="24" t="s">
        <v>517</v>
      </c>
      <c r="H17" t="s">
        <v>31</v>
      </c>
      <c r="I17" s="6" t="s">
        <v>114</v>
      </c>
      <c r="J17" s="5"/>
      <c r="K17" s="10">
        <v>1</v>
      </c>
      <c r="L17">
        <v>0</v>
      </c>
      <c r="M17">
        <v>0</v>
      </c>
      <c r="N17">
        <f t="shared" si="2"/>
        <v>0</v>
      </c>
      <c r="O17">
        <v>0</v>
      </c>
      <c r="S17" t="s">
        <v>448</v>
      </c>
    </row>
    <row r="18" spans="1:19" ht="12.75">
      <c r="A18" s="2">
        <f t="shared" si="1"/>
        <v>13</v>
      </c>
      <c r="B18" s="34" t="s">
        <v>434</v>
      </c>
      <c r="C18" s="30" t="s">
        <v>531</v>
      </c>
      <c r="D18" s="38" t="s">
        <v>521</v>
      </c>
      <c r="F18" s="24" t="s">
        <v>513</v>
      </c>
      <c r="H18" t="s">
        <v>32</v>
      </c>
      <c r="I18" s="6" t="s">
        <v>55</v>
      </c>
      <c r="J18" s="5"/>
      <c r="K18" s="10">
        <v>1</v>
      </c>
      <c r="L18">
        <v>0</v>
      </c>
      <c r="M18">
        <v>0</v>
      </c>
      <c r="N18">
        <f>+L18+M18</f>
        <v>0</v>
      </c>
      <c r="O18">
        <v>0</v>
      </c>
      <c r="S18" t="s">
        <v>448</v>
      </c>
    </row>
    <row r="19" spans="1:19" ht="12.75">
      <c r="A19" s="2">
        <f t="shared" si="1"/>
        <v>14</v>
      </c>
      <c r="B19" s="34" t="s">
        <v>528</v>
      </c>
      <c r="C19" s="30" t="s">
        <v>471</v>
      </c>
      <c r="D19" s="38" t="s">
        <v>520</v>
      </c>
      <c r="F19" s="24" t="s">
        <v>513</v>
      </c>
      <c r="H19" t="s">
        <v>32</v>
      </c>
      <c r="I19" s="6" t="s">
        <v>55</v>
      </c>
      <c r="J19" s="5"/>
      <c r="K19" s="10">
        <v>1</v>
      </c>
      <c r="L19">
        <v>0</v>
      </c>
      <c r="M19">
        <v>0</v>
      </c>
      <c r="N19">
        <f>+L19+M19</f>
        <v>0</v>
      </c>
      <c r="O19">
        <v>12</v>
      </c>
      <c r="Q19" t="s">
        <v>546</v>
      </c>
      <c r="S19" t="s">
        <v>448</v>
      </c>
    </row>
    <row r="20" spans="1:15" ht="12.75">
      <c r="A20" s="2">
        <f t="shared" si="1"/>
        <v>15</v>
      </c>
      <c r="B20" s="34" t="s">
        <v>433</v>
      </c>
      <c r="C20" s="30" t="s">
        <v>532</v>
      </c>
      <c r="D20" s="38" t="s">
        <v>518</v>
      </c>
      <c r="F20" s="24" t="s">
        <v>120</v>
      </c>
      <c r="H20" t="s">
        <v>32</v>
      </c>
      <c r="I20" s="6" t="s">
        <v>105</v>
      </c>
      <c r="J20" s="5"/>
      <c r="K20" s="10">
        <v>1</v>
      </c>
      <c r="L20">
        <v>0</v>
      </c>
      <c r="M20">
        <v>0</v>
      </c>
      <c r="N20">
        <f t="shared" si="2"/>
        <v>0</v>
      </c>
      <c r="O20">
        <v>2</v>
      </c>
    </row>
    <row r="21" spans="1:19" ht="12.75">
      <c r="A21" s="2">
        <f t="shared" si="1"/>
        <v>16</v>
      </c>
      <c r="B21" s="34" t="s">
        <v>433</v>
      </c>
      <c r="C21" s="30" t="s">
        <v>533</v>
      </c>
      <c r="D21" s="38" t="s">
        <v>519</v>
      </c>
      <c r="F21" s="24" t="s">
        <v>513</v>
      </c>
      <c r="H21" t="s">
        <v>32</v>
      </c>
      <c r="I21" s="6" t="s">
        <v>161</v>
      </c>
      <c r="J21" s="5"/>
      <c r="K21" s="10">
        <v>1</v>
      </c>
      <c r="L21">
        <v>0</v>
      </c>
      <c r="M21">
        <v>0</v>
      </c>
      <c r="N21">
        <f t="shared" si="2"/>
        <v>0</v>
      </c>
      <c r="O21">
        <v>0</v>
      </c>
      <c r="S21" t="s">
        <v>448</v>
      </c>
    </row>
    <row r="22" spans="1:15" ht="12.75">
      <c r="A22" s="2">
        <f t="shared" si="1"/>
        <v>17</v>
      </c>
      <c r="B22" s="34" t="s">
        <v>455</v>
      </c>
      <c r="C22" s="30" t="s">
        <v>535</v>
      </c>
      <c r="D22" s="38" t="s">
        <v>534</v>
      </c>
      <c r="F22" s="24" t="s">
        <v>511</v>
      </c>
      <c r="H22" t="s">
        <v>32</v>
      </c>
      <c r="I22" s="6" t="s">
        <v>217</v>
      </c>
      <c r="J22" s="5"/>
      <c r="K22" s="10">
        <v>1</v>
      </c>
      <c r="L22">
        <v>0</v>
      </c>
      <c r="M22">
        <v>1</v>
      </c>
      <c r="N22">
        <f>+L22+M22</f>
        <v>1</v>
      </c>
      <c r="O22">
        <v>0</v>
      </c>
    </row>
    <row r="23" spans="1:15" ht="12.75">
      <c r="A23" s="2">
        <f t="shared" si="1"/>
        <v>18</v>
      </c>
      <c r="B23" s="34" t="s">
        <v>433</v>
      </c>
      <c r="C23" s="30" t="s">
        <v>524</v>
      </c>
      <c r="D23" s="38" t="s">
        <v>518</v>
      </c>
      <c r="F23" s="24" t="s">
        <v>511</v>
      </c>
      <c r="H23" t="s">
        <v>31</v>
      </c>
      <c r="I23" s="6" t="s">
        <v>439</v>
      </c>
      <c r="J23" s="5"/>
      <c r="K23" s="10">
        <v>1</v>
      </c>
      <c r="L23">
        <v>0</v>
      </c>
      <c r="M23">
        <v>0</v>
      </c>
      <c r="N23">
        <f t="shared" si="2"/>
        <v>0</v>
      </c>
      <c r="O23">
        <v>2</v>
      </c>
    </row>
    <row r="24" spans="1:19" ht="12.75">
      <c r="A24" s="2">
        <f t="shared" si="1"/>
        <v>19</v>
      </c>
      <c r="B24" s="34" t="s">
        <v>433</v>
      </c>
      <c r="C24" s="30" t="s">
        <v>536</v>
      </c>
      <c r="D24" s="38" t="s">
        <v>519</v>
      </c>
      <c r="F24" s="24" t="s">
        <v>498</v>
      </c>
      <c r="H24" t="s">
        <v>32</v>
      </c>
      <c r="I24" s="6" t="s">
        <v>50</v>
      </c>
      <c r="J24" s="5"/>
      <c r="K24" s="10">
        <v>0</v>
      </c>
      <c r="L24">
        <v>0</v>
      </c>
      <c r="M24">
        <v>0</v>
      </c>
      <c r="N24">
        <f t="shared" si="2"/>
        <v>0</v>
      </c>
      <c r="O24">
        <v>0</v>
      </c>
      <c r="Q24" t="s">
        <v>204</v>
      </c>
      <c r="S24" t="s">
        <v>448</v>
      </c>
    </row>
    <row r="25" spans="1:15" ht="12.75">
      <c r="A25" s="2">
        <f t="shared" si="1"/>
        <v>20</v>
      </c>
      <c r="B25" s="34" t="s">
        <v>433</v>
      </c>
      <c r="C25" s="30" t="s">
        <v>525</v>
      </c>
      <c r="D25" s="38" t="s">
        <v>518</v>
      </c>
      <c r="F25" s="24" t="s">
        <v>498</v>
      </c>
      <c r="H25" t="s">
        <v>32</v>
      </c>
      <c r="I25" s="6" t="s">
        <v>327</v>
      </c>
      <c r="J25" s="5"/>
      <c r="K25" s="10">
        <v>1</v>
      </c>
      <c r="L25">
        <v>0</v>
      </c>
      <c r="M25">
        <v>0</v>
      </c>
      <c r="N25">
        <f t="shared" si="2"/>
        <v>0</v>
      </c>
      <c r="O25">
        <v>0</v>
      </c>
    </row>
    <row r="26" spans="1:19" ht="12.75">
      <c r="A26" s="2">
        <f t="shared" si="1"/>
        <v>21</v>
      </c>
      <c r="B26" s="34" t="s">
        <v>434</v>
      </c>
      <c r="C26" s="30" t="s">
        <v>537</v>
      </c>
      <c r="D26" s="38" t="s">
        <v>521</v>
      </c>
      <c r="F26" s="24" t="s">
        <v>510</v>
      </c>
      <c r="H26" t="s">
        <v>32</v>
      </c>
      <c r="I26" s="6" t="s">
        <v>161</v>
      </c>
      <c r="J26" s="5"/>
      <c r="K26" s="10">
        <v>1</v>
      </c>
      <c r="L26">
        <v>1</v>
      </c>
      <c r="M26">
        <v>0</v>
      </c>
      <c r="N26">
        <f t="shared" si="2"/>
        <v>1</v>
      </c>
      <c r="O26">
        <v>0</v>
      </c>
      <c r="S26" t="s">
        <v>448</v>
      </c>
    </row>
    <row r="27" spans="1:19" ht="12.75">
      <c r="A27" s="2">
        <f t="shared" si="1"/>
        <v>22</v>
      </c>
      <c r="B27" s="34" t="s">
        <v>433</v>
      </c>
      <c r="C27" s="30" t="s">
        <v>476</v>
      </c>
      <c r="D27" s="38" t="s">
        <v>520</v>
      </c>
      <c r="F27" s="24" t="s">
        <v>510</v>
      </c>
      <c r="H27" t="s">
        <v>51</v>
      </c>
      <c r="I27" s="6" t="s">
        <v>547</v>
      </c>
      <c r="J27" s="5"/>
      <c r="K27" s="10">
        <v>1</v>
      </c>
      <c r="L27">
        <v>0</v>
      </c>
      <c r="M27">
        <v>1</v>
      </c>
      <c r="N27">
        <f t="shared" si="2"/>
        <v>1</v>
      </c>
      <c r="O27">
        <v>0</v>
      </c>
      <c r="S27" t="s">
        <v>448</v>
      </c>
    </row>
    <row r="28" spans="1:19" ht="12.75">
      <c r="A28" s="2">
        <f t="shared" si="1"/>
        <v>23</v>
      </c>
      <c r="B28" s="34" t="s">
        <v>434</v>
      </c>
      <c r="C28" s="30" t="s">
        <v>526</v>
      </c>
      <c r="D28" s="38" t="s">
        <v>521</v>
      </c>
      <c r="F28" s="24" t="s">
        <v>499</v>
      </c>
      <c r="H28" t="s">
        <v>31</v>
      </c>
      <c r="I28" s="6" t="s">
        <v>34</v>
      </c>
      <c r="J28" s="5"/>
      <c r="K28" s="10">
        <v>1</v>
      </c>
      <c r="L28">
        <v>1</v>
      </c>
      <c r="M28">
        <v>0</v>
      </c>
      <c r="N28">
        <f t="shared" si="2"/>
        <v>1</v>
      </c>
      <c r="O28">
        <v>0</v>
      </c>
      <c r="S28" t="s">
        <v>448</v>
      </c>
    </row>
    <row r="29" spans="1:19" ht="12.75">
      <c r="A29" s="2">
        <f t="shared" si="1"/>
        <v>24</v>
      </c>
      <c r="B29" s="34" t="s">
        <v>434</v>
      </c>
      <c r="C29" s="30" t="s">
        <v>538</v>
      </c>
      <c r="D29" s="38" t="s">
        <v>520</v>
      </c>
      <c r="F29" s="24" t="s">
        <v>517</v>
      </c>
      <c r="H29" t="s">
        <v>31</v>
      </c>
      <c r="I29" s="6" t="s">
        <v>65</v>
      </c>
      <c r="J29" s="5"/>
      <c r="K29" s="10">
        <v>0</v>
      </c>
      <c r="L29">
        <v>0</v>
      </c>
      <c r="M29">
        <v>0</v>
      </c>
      <c r="N29">
        <f t="shared" si="2"/>
        <v>0</v>
      </c>
      <c r="O29">
        <v>0</v>
      </c>
      <c r="Q29" t="s">
        <v>204</v>
      </c>
      <c r="S29" t="s">
        <v>448</v>
      </c>
    </row>
    <row r="30" spans="1:15" ht="12.75">
      <c r="A30" s="2">
        <f t="shared" si="1"/>
        <v>25</v>
      </c>
      <c r="B30" s="34" t="s">
        <v>433</v>
      </c>
      <c r="C30" s="30" t="s">
        <v>527</v>
      </c>
      <c r="D30" s="38" t="s">
        <v>534</v>
      </c>
      <c r="F30" s="24" t="s">
        <v>120</v>
      </c>
      <c r="H30" t="s">
        <v>31</v>
      </c>
      <c r="I30" s="6" t="s">
        <v>548</v>
      </c>
      <c r="J30" s="5"/>
      <c r="K30" s="10">
        <v>1</v>
      </c>
      <c r="L30">
        <v>1</v>
      </c>
      <c r="M30">
        <v>0</v>
      </c>
      <c r="N30">
        <f t="shared" si="2"/>
        <v>1</v>
      </c>
      <c r="O30">
        <v>0</v>
      </c>
    </row>
    <row r="31" spans="1:19" ht="12.75">
      <c r="A31" s="2">
        <f t="shared" si="1"/>
        <v>26</v>
      </c>
      <c r="B31" s="34" t="s">
        <v>434</v>
      </c>
      <c r="C31" s="30" t="s">
        <v>539</v>
      </c>
      <c r="D31" s="38" t="s">
        <v>521</v>
      </c>
      <c r="F31" s="24" t="s">
        <v>499</v>
      </c>
      <c r="H31" t="s">
        <v>31</v>
      </c>
      <c r="I31" s="6" t="s">
        <v>549</v>
      </c>
      <c r="J31" s="5"/>
      <c r="K31" s="10">
        <v>1</v>
      </c>
      <c r="L31">
        <v>0</v>
      </c>
      <c r="M31">
        <v>0</v>
      </c>
      <c r="N31">
        <f t="shared" si="2"/>
        <v>0</v>
      </c>
      <c r="O31">
        <v>0</v>
      </c>
      <c r="S31" t="s">
        <v>448</v>
      </c>
    </row>
    <row r="32" spans="1:15" ht="12.75">
      <c r="A32" s="2">
        <f t="shared" si="1"/>
        <v>27</v>
      </c>
      <c r="B32" s="34" t="s">
        <v>433</v>
      </c>
      <c r="C32" s="30" t="s">
        <v>545</v>
      </c>
      <c r="D32" s="38" t="s">
        <v>519</v>
      </c>
      <c r="F32" s="24" t="s">
        <v>513</v>
      </c>
      <c r="H32" t="s">
        <v>31</v>
      </c>
      <c r="I32" s="6" t="s">
        <v>113</v>
      </c>
      <c r="J32" s="5"/>
      <c r="K32" s="10">
        <v>1</v>
      </c>
      <c r="L32">
        <v>0</v>
      </c>
      <c r="M32">
        <v>0</v>
      </c>
      <c r="N32">
        <f>+L32+M32</f>
        <v>0</v>
      </c>
      <c r="O32">
        <v>0</v>
      </c>
    </row>
    <row r="33" spans="1:15" ht="12.75">
      <c r="A33" s="2">
        <f t="shared" si="1"/>
        <v>28</v>
      </c>
      <c r="B33" s="34" t="s">
        <v>455</v>
      </c>
      <c r="C33" s="30" t="s">
        <v>540</v>
      </c>
      <c r="D33" s="38" t="s">
        <v>541</v>
      </c>
      <c r="F33" s="24" t="s">
        <v>517</v>
      </c>
      <c r="H33" t="s">
        <v>32</v>
      </c>
      <c r="I33" s="6" t="s">
        <v>245</v>
      </c>
      <c r="J33" s="5"/>
      <c r="K33" s="10">
        <v>1</v>
      </c>
      <c r="L33">
        <v>0</v>
      </c>
      <c r="M33">
        <v>0</v>
      </c>
      <c r="N33">
        <f t="shared" si="2"/>
        <v>0</v>
      </c>
      <c r="O33">
        <v>0</v>
      </c>
    </row>
    <row r="34" spans="1:19" ht="12.75">
      <c r="A34" s="2">
        <f t="shared" si="1"/>
        <v>29</v>
      </c>
      <c r="B34" s="34" t="s">
        <v>433</v>
      </c>
      <c r="C34" s="30" t="s">
        <v>542</v>
      </c>
      <c r="D34" s="38" t="s">
        <v>518</v>
      </c>
      <c r="F34" s="24" t="s">
        <v>511</v>
      </c>
      <c r="H34" t="s">
        <v>31</v>
      </c>
      <c r="I34" s="6" t="s">
        <v>67</v>
      </c>
      <c r="J34" s="5"/>
      <c r="K34" s="10">
        <v>1</v>
      </c>
      <c r="L34">
        <v>0</v>
      </c>
      <c r="M34">
        <v>0</v>
      </c>
      <c r="N34">
        <f>+L34+M34</f>
        <v>0</v>
      </c>
      <c r="O34">
        <v>0</v>
      </c>
      <c r="S34" t="s">
        <v>448</v>
      </c>
    </row>
    <row r="35" spans="1:19" ht="12.75">
      <c r="A35" s="2">
        <f t="shared" si="1"/>
        <v>30</v>
      </c>
      <c r="B35" s="34" t="s">
        <v>434</v>
      </c>
      <c r="C35" s="30" t="s">
        <v>543</v>
      </c>
      <c r="D35" s="38" t="s">
        <v>520</v>
      </c>
      <c r="F35" s="24" t="s">
        <v>498</v>
      </c>
      <c r="H35" t="s">
        <v>31</v>
      </c>
      <c r="I35" s="6" t="s">
        <v>214</v>
      </c>
      <c r="J35" s="5"/>
      <c r="K35" s="10">
        <v>1</v>
      </c>
      <c r="L35">
        <v>0</v>
      </c>
      <c r="M35">
        <v>0</v>
      </c>
      <c r="N35">
        <f t="shared" si="2"/>
        <v>0</v>
      </c>
      <c r="O35">
        <v>0</v>
      </c>
      <c r="Q35" t="s">
        <v>554</v>
      </c>
      <c r="S35" t="s">
        <v>448</v>
      </c>
    </row>
    <row r="36" spans="1:19" ht="12.75">
      <c r="A36" s="2">
        <f t="shared" si="1"/>
        <v>31</v>
      </c>
      <c r="B36" s="34" t="s">
        <v>528</v>
      </c>
      <c r="C36" s="30" t="s">
        <v>481</v>
      </c>
      <c r="D36" s="38" t="s">
        <v>551</v>
      </c>
      <c r="F36" s="24" t="s">
        <v>120</v>
      </c>
      <c r="H36" t="s">
        <v>31</v>
      </c>
      <c r="I36" s="6" t="s">
        <v>552</v>
      </c>
      <c r="J36" s="5"/>
      <c r="K36" s="10">
        <v>1</v>
      </c>
      <c r="L36">
        <v>0</v>
      </c>
      <c r="M36">
        <v>0</v>
      </c>
      <c r="N36">
        <f t="shared" si="2"/>
        <v>0</v>
      </c>
      <c r="O36">
        <v>0</v>
      </c>
      <c r="S36" t="s">
        <v>448</v>
      </c>
    </row>
    <row r="37" spans="1:19" ht="12.75">
      <c r="A37" s="2">
        <f t="shared" si="1"/>
        <v>32</v>
      </c>
      <c r="B37" s="34" t="s">
        <v>528</v>
      </c>
      <c r="C37" s="30" t="s">
        <v>550</v>
      </c>
      <c r="D37" s="38" t="s">
        <v>534</v>
      </c>
      <c r="F37" s="24" t="s">
        <v>510</v>
      </c>
      <c r="H37" t="s">
        <v>32</v>
      </c>
      <c r="I37" s="6" t="s">
        <v>436</v>
      </c>
      <c r="J37" s="5"/>
      <c r="K37" s="10">
        <v>0</v>
      </c>
      <c r="L37">
        <v>0</v>
      </c>
      <c r="M37">
        <v>0</v>
      </c>
      <c r="N37">
        <f t="shared" si="2"/>
        <v>0</v>
      </c>
      <c r="O37">
        <v>0</v>
      </c>
      <c r="Q37" t="s">
        <v>204</v>
      </c>
      <c r="S37" t="s">
        <v>448</v>
      </c>
    </row>
    <row r="38" spans="1:19" ht="12.75">
      <c r="A38" s="2">
        <f t="shared" si="1"/>
        <v>33</v>
      </c>
      <c r="B38" s="34" t="s">
        <v>455</v>
      </c>
      <c r="C38" s="30" t="s">
        <v>544</v>
      </c>
      <c r="D38" s="38" t="s">
        <v>541</v>
      </c>
      <c r="F38" s="24" t="s">
        <v>513</v>
      </c>
      <c r="H38" t="s">
        <v>553</v>
      </c>
      <c r="I38" s="6"/>
      <c r="J38" s="5"/>
      <c r="K38" s="10">
        <v>0</v>
      </c>
      <c r="L38">
        <v>0</v>
      </c>
      <c r="M38">
        <v>0</v>
      </c>
      <c r="N38">
        <f>+L38+M38</f>
        <v>0</v>
      </c>
      <c r="O38">
        <v>0</v>
      </c>
      <c r="S38" t="s">
        <v>448</v>
      </c>
    </row>
    <row r="39" spans="1:19" ht="12.75">
      <c r="A39" s="2">
        <f t="shared" si="1"/>
        <v>34</v>
      </c>
      <c r="B39" s="34" t="s">
        <v>434</v>
      </c>
      <c r="C39" s="30" t="s">
        <v>483</v>
      </c>
      <c r="D39" s="38" t="s">
        <v>521</v>
      </c>
      <c r="F39" s="24" t="s">
        <v>499</v>
      </c>
      <c r="H39" t="s">
        <v>553</v>
      </c>
      <c r="I39" s="6"/>
      <c r="J39" s="5"/>
      <c r="K39" s="10">
        <v>0</v>
      </c>
      <c r="L39">
        <v>0</v>
      </c>
      <c r="M39">
        <v>0</v>
      </c>
      <c r="N39">
        <f t="shared" si="2"/>
        <v>0</v>
      </c>
      <c r="O39">
        <v>0</v>
      </c>
      <c r="S39" t="s">
        <v>448</v>
      </c>
    </row>
    <row r="40" spans="1:19" ht="12.75">
      <c r="A40" s="2">
        <f t="shared" si="1"/>
        <v>35</v>
      </c>
      <c r="B40" s="34" t="s">
        <v>434</v>
      </c>
      <c r="C40" s="30" t="s">
        <v>484</v>
      </c>
      <c r="D40" s="38" t="s">
        <v>520</v>
      </c>
      <c r="F40" s="24" t="s">
        <v>517</v>
      </c>
      <c r="H40" t="s">
        <v>31</v>
      </c>
      <c r="I40" s="6" t="s">
        <v>559</v>
      </c>
      <c r="J40" s="5"/>
      <c r="K40" s="10">
        <v>1</v>
      </c>
      <c r="L40">
        <v>2</v>
      </c>
      <c r="M40">
        <v>0</v>
      </c>
      <c r="N40">
        <f t="shared" si="2"/>
        <v>2</v>
      </c>
      <c r="O40">
        <v>0</v>
      </c>
      <c r="S40" t="s">
        <v>448</v>
      </c>
    </row>
    <row r="42" spans="6:21" ht="12.75">
      <c r="F42" s="2" t="s">
        <v>440</v>
      </c>
      <c r="K42" s="8">
        <f>SUM(K6:K41)</f>
        <v>29</v>
      </c>
      <c r="L42" s="8">
        <f>SUM(L6:L41)</f>
        <v>8</v>
      </c>
      <c r="M42" s="8">
        <f>SUM(M6:M41)</f>
        <v>7</v>
      </c>
      <c r="N42" s="8">
        <f>SUM(N6:N41)</f>
        <v>15</v>
      </c>
      <c r="O42" s="8">
        <f>SUM(O6:O41)</f>
        <v>16</v>
      </c>
      <c r="U42" s="42" t="s">
        <v>560</v>
      </c>
    </row>
    <row r="44" spans="1:20" s="31" customFormat="1" ht="12.75">
      <c r="A44" s="2">
        <v>1</v>
      </c>
      <c r="B44" s="25" t="s">
        <v>454</v>
      </c>
      <c r="C44" s="25" t="s">
        <v>555</v>
      </c>
      <c r="D44" s="38" t="s">
        <v>519</v>
      </c>
      <c r="E44" s="25"/>
      <c r="F44" s="24" t="s">
        <v>510</v>
      </c>
      <c r="G44" s="12"/>
      <c r="H44" s="12" t="s">
        <v>32</v>
      </c>
      <c r="I44" s="15" t="s">
        <v>213</v>
      </c>
      <c r="J44" s="12"/>
      <c r="K44" s="10">
        <v>1</v>
      </c>
      <c r="L44">
        <v>1</v>
      </c>
      <c r="M44">
        <v>0</v>
      </c>
      <c r="N44">
        <f>+L44+M44</f>
        <v>1</v>
      </c>
      <c r="O44">
        <v>2</v>
      </c>
      <c r="P44" s="12"/>
      <c r="Q44" s="12" t="s">
        <v>564</v>
      </c>
      <c r="R44" s="12"/>
      <c r="S44" s="12"/>
      <c r="T44" s="12"/>
    </row>
    <row r="45" spans="1:20" s="31" customFormat="1" ht="12.75">
      <c r="A45" s="2">
        <v>2</v>
      </c>
      <c r="B45" s="25" t="s">
        <v>455</v>
      </c>
      <c r="C45" s="25" t="s">
        <v>558</v>
      </c>
      <c r="D45" s="39" t="s">
        <v>561</v>
      </c>
      <c r="E45" s="25"/>
      <c r="F45" s="24" t="s">
        <v>517</v>
      </c>
      <c r="G45" s="12"/>
      <c r="H45" s="12" t="s">
        <v>32</v>
      </c>
      <c r="I45" s="15" t="s">
        <v>436</v>
      </c>
      <c r="J45" s="12"/>
      <c r="K45" s="10">
        <v>1</v>
      </c>
      <c r="L45">
        <v>0</v>
      </c>
      <c r="M45">
        <v>2</v>
      </c>
      <c r="N45">
        <f>+L45+M45</f>
        <v>2</v>
      </c>
      <c r="O45">
        <v>0</v>
      </c>
      <c r="P45" s="12"/>
      <c r="Q45" s="12" t="s">
        <v>565</v>
      </c>
      <c r="R45" s="12"/>
      <c r="S45" s="12"/>
      <c r="T45" s="12"/>
    </row>
    <row r="46" spans="1:20" s="31" customFormat="1" ht="12.75">
      <c r="A46" s="2">
        <v>3</v>
      </c>
      <c r="B46" s="25" t="s">
        <v>455</v>
      </c>
      <c r="C46" s="25" t="s">
        <v>558</v>
      </c>
      <c r="D46" s="39" t="s">
        <v>562</v>
      </c>
      <c r="E46" s="25"/>
      <c r="F46" s="24" t="s">
        <v>498</v>
      </c>
      <c r="G46" s="12"/>
      <c r="H46" s="12" t="s">
        <v>31</v>
      </c>
      <c r="I46" s="15" t="s">
        <v>33</v>
      </c>
      <c r="J46" s="12"/>
      <c r="K46" s="10">
        <v>1</v>
      </c>
      <c r="L46">
        <v>0</v>
      </c>
      <c r="M46">
        <v>1</v>
      </c>
      <c r="N46">
        <f>+L46+M46</f>
        <v>1</v>
      </c>
      <c r="O46">
        <v>4</v>
      </c>
      <c r="P46" s="12"/>
      <c r="Q46" s="12" t="s">
        <v>564</v>
      </c>
      <c r="R46" s="12"/>
      <c r="S46" s="12"/>
      <c r="T46" s="12"/>
    </row>
    <row r="48" spans="3:15" ht="12.75">
      <c r="C48" s="2" t="s">
        <v>556</v>
      </c>
      <c r="F48" s="2" t="s">
        <v>440</v>
      </c>
      <c r="K48" s="8">
        <f>SUM(K44:K47)</f>
        <v>3</v>
      </c>
      <c r="L48" s="8">
        <f>SUM(L44:L47)</f>
        <v>1</v>
      </c>
      <c r="M48" s="8">
        <f>SUM(M44:M47)</f>
        <v>3</v>
      </c>
      <c r="N48" s="8">
        <f>SUM(N44:N47)</f>
        <v>4</v>
      </c>
      <c r="O48" s="8">
        <f>SUM(O44:O47)</f>
        <v>6</v>
      </c>
    </row>
    <row r="50" spans="3:15" ht="12.75">
      <c r="C50" s="2" t="s">
        <v>557</v>
      </c>
      <c r="F50" s="2" t="s">
        <v>440</v>
      </c>
      <c r="K50" s="8">
        <f>K42+K48</f>
        <v>32</v>
      </c>
      <c r="L50" s="8">
        <f>L42+L48</f>
        <v>9</v>
      </c>
      <c r="M50" s="8">
        <f>M42+M48</f>
        <v>10</v>
      </c>
      <c r="N50" s="8">
        <f>N42+N48</f>
        <v>19</v>
      </c>
      <c r="O50" s="8">
        <f>O42+O48</f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38">
      <selection activeCell="K53" sqref="K53:O53"/>
    </sheetView>
  </sheetViews>
  <sheetFormatPr defaultColWidth="9.140625" defaultRowHeight="12.75"/>
  <cols>
    <col min="1" max="1" width="3.00390625" style="0" bestFit="1" customWidth="1"/>
    <col min="2" max="2" width="5.28125" style="0" customWidth="1"/>
    <col min="3" max="3" width="21.57421875" style="0" bestFit="1" customWidth="1"/>
    <col min="4" max="4" width="7.57421875" style="0" customWidth="1"/>
    <col min="5" max="5" width="2.57421875" style="0" customWidth="1"/>
    <col min="6" max="6" width="17.421875" style="12" customWidth="1"/>
    <col min="7" max="7" width="4.8515625" style="0" customWidth="1"/>
    <col min="10" max="10" width="6.57421875" style="0" customWidth="1"/>
    <col min="11" max="15" width="6.00390625" style="0" customWidth="1"/>
    <col min="16" max="16" width="6.140625" style="0" customWidth="1"/>
    <col min="18" max="18" width="4.421875" style="0" customWidth="1"/>
    <col min="19" max="19" width="4.140625" style="0" customWidth="1"/>
    <col min="20" max="21" width="5.00390625" style="0" customWidth="1"/>
    <col min="22" max="22" width="15.8515625" style="0" bestFit="1" customWidth="1"/>
    <col min="23" max="26" width="4.7109375" style="0" customWidth="1"/>
    <col min="27" max="27" width="15.8515625" style="0" bestFit="1" customWidth="1"/>
    <col min="28" max="30" width="4.8515625" style="0" customWidth="1"/>
  </cols>
  <sheetData>
    <row r="1" spans="1:31" ht="12.75">
      <c r="A1" s="2"/>
      <c r="B1" s="2"/>
      <c r="C1" s="3">
        <f ca="1">NOW()</f>
        <v>41988.40337523148</v>
      </c>
      <c r="D1" s="2"/>
      <c r="E1" s="2"/>
      <c r="F1" s="2" t="s">
        <v>486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2"/>
      <c r="B2" s="2"/>
      <c r="C2" s="2"/>
      <c r="D2" s="2" t="s">
        <v>488</v>
      </c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1" ht="12.75">
      <c r="A3" s="2"/>
      <c r="B3" s="2"/>
      <c r="C3" s="2"/>
      <c r="K3" s="9"/>
    </row>
    <row r="4" spans="1:19" ht="12.75">
      <c r="A4" s="2"/>
      <c r="B4" s="2"/>
      <c r="C4" s="2" t="s">
        <v>71</v>
      </c>
      <c r="H4" s="2" t="s">
        <v>408</v>
      </c>
      <c r="I4" s="2" t="s">
        <v>159</v>
      </c>
      <c r="K4" s="8" t="s">
        <v>41</v>
      </c>
      <c r="L4" s="2" t="s">
        <v>37</v>
      </c>
      <c r="M4" s="2" t="s">
        <v>38</v>
      </c>
      <c r="N4" s="2" t="s">
        <v>42</v>
      </c>
      <c r="O4" s="2" t="s">
        <v>45</v>
      </c>
      <c r="P4" s="2"/>
      <c r="Q4" s="2" t="s">
        <v>160</v>
      </c>
      <c r="R4" s="2"/>
      <c r="S4" s="2"/>
    </row>
    <row r="5" spans="1:16" ht="12.75">
      <c r="A5" s="2"/>
      <c r="B5" s="2"/>
      <c r="C5" s="2"/>
      <c r="K5" s="8"/>
      <c r="L5" s="2"/>
      <c r="M5" s="2"/>
      <c r="N5" s="2"/>
      <c r="O5" s="2"/>
      <c r="P5" s="2"/>
    </row>
    <row r="6" spans="1:27" ht="12.75">
      <c r="A6" s="2">
        <v>1</v>
      </c>
      <c r="B6" s="25" t="s">
        <v>433</v>
      </c>
      <c r="C6" s="22" t="s">
        <v>461</v>
      </c>
      <c r="D6" s="23">
        <v>0.5729166666666666</v>
      </c>
      <c r="F6" s="24" t="s">
        <v>438</v>
      </c>
      <c r="H6" s="12" t="s">
        <v>32</v>
      </c>
      <c r="I6" s="15" t="s">
        <v>267</v>
      </c>
      <c r="K6" s="10">
        <v>0</v>
      </c>
      <c r="L6">
        <v>0</v>
      </c>
      <c r="M6">
        <v>0</v>
      </c>
      <c r="N6">
        <f aca="true" t="shared" si="0" ref="N6:N14">+L6+M6</f>
        <v>0</v>
      </c>
      <c r="O6">
        <v>0</v>
      </c>
      <c r="Q6" t="s">
        <v>204</v>
      </c>
      <c r="S6" t="s">
        <v>448</v>
      </c>
      <c r="V6" s="26" t="s">
        <v>447</v>
      </c>
      <c r="AA6" s="26" t="s">
        <v>162</v>
      </c>
    </row>
    <row r="7" spans="1:30" ht="12.75">
      <c r="A7" s="2">
        <v>2</v>
      </c>
      <c r="B7" s="25" t="s">
        <v>433</v>
      </c>
      <c r="C7" s="30" t="s">
        <v>463</v>
      </c>
      <c r="D7" s="23">
        <v>0.5729166666666666</v>
      </c>
      <c r="F7" s="24" t="s">
        <v>444</v>
      </c>
      <c r="H7" t="s">
        <v>32</v>
      </c>
      <c r="I7" s="6" t="s">
        <v>316</v>
      </c>
      <c r="J7" s="5"/>
      <c r="K7" s="10">
        <v>1</v>
      </c>
      <c r="L7">
        <v>0</v>
      </c>
      <c r="M7">
        <v>0</v>
      </c>
      <c r="N7">
        <f t="shared" si="0"/>
        <v>0</v>
      </c>
      <c r="O7">
        <v>0</v>
      </c>
      <c r="S7" t="s">
        <v>448</v>
      </c>
      <c r="V7" t="s">
        <v>443</v>
      </c>
      <c r="W7">
        <v>4</v>
      </c>
      <c r="X7">
        <v>4</v>
      </c>
      <c r="Y7">
        <v>1</v>
      </c>
      <c r="AA7" s="12" t="s">
        <v>438</v>
      </c>
      <c r="AB7">
        <v>2</v>
      </c>
      <c r="AC7">
        <v>1</v>
      </c>
      <c r="AD7">
        <v>1</v>
      </c>
    </row>
    <row r="8" spans="1:30" ht="12.75">
      <c r="A8" s="2">
        <v>3</v>
      </c>
      <c r="B8" s="25" t="s">
        <v>433</v>
      </c>
      <c r="C8" s="30" t="s">
        <v>464</v>
      </c>
      <c r="D8" s="23">
        <v>0.6145833333333334</v>
      </c>
      <c r="F8" s="24" t="s">
        <v>438</v>
      </c>
      <c r="H8" t="s">
        <v>31</v>
      </c>
      <c r="I8" s="6" t="s">
        <v>44</v>
      </c>
      <c r="J8" s="6"/>
      <c r="K8" s="10">
        <v>1</v>
      </c>
      <c r="L8">
        <v>2</v>
      </c>
      <c r="M8">
        <v>0</v>
      </c>
      <c r="N8">
        <f t="shared" si="0"/>
        <v>2</v>
      </c>
      <c r="O8">
        <v>0</v>
      </c>
      <c r="S8" t="s">
        <v>448</v>
      </c>
      <c r="V8" s="12" t="s">
        <v>444</v>
      </c>
      <c r="W8" s="12">
        <v>6</v>
      </c>
      <c r="X8" s="12">
        <v>1</v>
      </c>
      <c r="Y8" s="12">
        <v>2</v>
      </c>
      <c r="AA8" s="12" t="s">
        <v>443</v>
      </c>
      <c r="AB8">
        <v>0</v>
      </c>
      <c r="AC8">
        <v>2</v>
      </c>
      <c r="AD8">
        <v>0</v>
      </c>
    </row>
    <row r="9" spans="1:30" ht="12.75">
      <c r="A9" s="2">
        <v>4</v>
      </c>
      <c r="B9" s="25" t="s">
        <v>433</v>
      </c>
      <c r="C9" s="30" t="s">
        <v>465</v>
      </c>
      <c r="D9" s="23">
        <v>0.5729166666666666</v>
      </c>
      <c r="F9" s="24" t="s">
        <v>444</v>
      </c>
      <c r="H9" t="s">
        <v>32</v>
      </c>
      <c r="I9" s="7" t="s">
        <v>320</v>
      </c>
      <c r="J9" s="7"/>
      <c r="K9" s="10">
        <v>1</v>
      </c>
      <c r="L9">
        <v>0</v>
      </c>
      <c r="M9">
        <v>0</v>
      </c>
      <c r="N9">
        <f t="shared" si="0"/>
        <v>0</v>
      </c>
      <c r="O9">
        <v>6</v>
      </c>
      <c r="S9" t="s">
        <v>71</v>
      </c>
      <c r="V9" s="2" t="s">
        <v>487</v>
      </c>
      <c r="W9">
        <v>2</v>
      </c>
      <c r="X9">
        <v>6</v>
      </c>
      <c r="Y9">
        <v>1</v>
      </c>
      <c r="AA9" s="12" t="s">
        <v>444</v>
      </c>
      <c r="AB9">
        <v>0</v>
      </c>
      <c r="AC9">
        <v>3</v>
      </c>
      <c r="AD9">
        <v>0</v>
      </c>
    </row>
    <row r="10" spans="1:25" ht="12.75">
      <c r="A10" s="2">
        <v>5</v>
      </c>
      <c r="B10" s="25" t="s">
        <v>434</v>
      </c>
      <c r="C10" s="30" t="s">
        <v>466</v>
      </c>
      <c r="D10" s="23">
        <v>0.8333333333333334</v>
      </c>
      <c r="F10" s="24" t="s">
        <v>443</v>
      </c>
      <c r="H10" t="s">
        <v>32</v>
      </c>
      <c r="I10" s="7" t="s">
        <v>343</v>
      </c>
      <c r="J10" s="7"/>
      <c r="K10" s="10">
        <v>1</v>
      </c>
      <c r="L10">
        <v>0</v>
      </c>
      <c r="M10">
        <v>0</v>
      </c>
      <c r="N10">
        <f t="shared" si="0"/>
        <v>0</v>
      </c>
      <c r="O10">
        <v>0</v>
      </c>
      <c r="S10" t="s">
        <v>71</v>
      </c>
      <c r="V10" s="12" t="s">
        <v>438</v>
      </c>
      <c r="W10">
        <v>4</v>
      </c>
      <c r="X10">
        <v>3</v>
      </c>
      <c r="Y10">
        <v>2</v>
      </c>
    </row>
    <row r="11" spans="1:19" ht="12.75">
      <c r="A11" s="2">
        <v>6</v>
      </c>
      <c r="B11" s="25" t="s">
        <v>433</v>
      </c>
      <c r="C11" s="30" t="s">
        <v>467</v>
      </c>
      <c r="D11" s="23">
        <v>0.5729166666666666</v>
      </c>
      <c r="F11" s="24" t="s">
        <v>443</v>
      </c>
      <c r="H11" t="s">
        <v>32</v>
      </c>
      <c r="I11" s="7" t="s">
        <v>218</v>
      </c>
      <c r="J11" s="7"/>
      <c r="K11" s="10">
        <v>1</v>
      </c>
      <c r="L11">
        <v>1</v>
      </c>
      <c r="M11">
        <v>0</v>
      </c>
      <c r="N11">
        <f t="shared" si="0"/>
        <v>1</v>
      </c>
      <c r="O11">
        <v>2</v>
      </c>
      <c r="S11" t="s">
        <v>71</v>
      </c>
    </row>
    <row r="12" spans="1:19" s="31" customFormat="1" ht="12.75">
      <c r="A12" s="25">
        <v>7</v>
      </c>
      <c r="B12" s="25" t="s">
        <v>434</v>
      </c>
      <c r="C12" s="30" t="s">
        <v>468</v>
      </c>
      <c r="D12" s="23">
        <v>0.8333333333333334</v>
      </c>
      <c r="F12" s="24" t="s">
        <v>444</v>
      </c>
      <c r="H12" t="s">
        <v>32</v>
      </c>
      <c r="I12" s="7" t="s">
        <v>313</v>
      </c>
      <c r="J12" s="7"/>
      <c r="K12" s="10">
        <v>1</v>
      </c>
      <c r="L12">
        <v>0</v>
      </c>
      <c r="M12">
        <v>0</v>
      </c>
      <c r="N12">
        <f t="shared" si="0"/>
        <v>0</v>
      </c>
      <c r="O12">
        <v>0</v>
      </c>
      <c r="S12" s="31" t="s">
        <v>71</v>
      </c>
    </row>
    <row r="13" spans="1:19" s="31" customFormat="1" ht="12.75">
      <c r="A13" s="25">
        <v>8</v>
      </c>
      <c r="B13" s="25" t="s">
        <v>433</v>
      </c>
      <c r="C13" s="30" t="s">
        <v>469</v>
      </c>
      <c r="D13" s="23">
        <v>0.5729166666666666</v>
      </c>
      <c r="F13" s="24" t="s">
        <v>438</v>
      </c>
      <c r="H13" t="s">
        <v>51</v>
      </c>
      <c r="I13" s="33" t="s">
        <v>216</v>
      </c>
      <c r="J13" s="32"/>
      <c r="K13" s="10">
        <v>0</v>
      </c>
      <c r="L13">
        <v>0</v>
      </c>
      <c r="M13">
        <v>0</v>
      </c>
      <c r="N13">
        <f t="shared" si="0"/>
        <v>0</v>
      </c>
      <c r="O13">
        <v>0</v>
      </c>
      <c r="Q13" t="s">
        <v>204</v>
      </c>
      <c r="S13" s="31" t="s">
        <v>448</v>
      </c>
    </row>
    <row r="14" spans="1:19" s="31" customFormat="1" ht="12.75">
      <c r="A14" s="25">
        <v>9</v>
      </c>
      <c r="B14" s="25" t="s">
        <v>434</v>
      </c>
      <c r="C14" s="30" t="s">
        <v>470</v>
      </c>
      <c r="D14" s="23">
        <v>0.7916666666666666</v>
      </c>
      <c r="F14" s="24" t="s">
        <v>438</v>
      </c>
      <c r="H14" s="12" t="s">
        <v>31</v>
      </c>
      <c r="I14" s="13" t="s">
        <v>53</v>
      </c>
      <c r="J14" s="32"/>
      <c r="K14" s="10">
        <v>1</v>
      </c>
      <c r="L14">
        <v>2</v>
      </c>
      <c r="M14">
        <v>1</v>
      </c>
      <c r="N14">
        <f t="shared" si="0"/>
        <v>3</v>
      </c>
      <c r="O14">
        <v>0</v>
      </c>
      <c r="S14" s="31" t="s">
        <v>448</v>
      </c>
    </row>
    <row r="15" spans="1:11" ht="12.75">
      <c r="A15" s="2"/>
      <c r="B15" s="25"/>
      <c r="C15" s="22"/>
      <c r="D15" s="23"/>
      <c r="F15" s="24"/>
      <c r="I15" s="7"/>
      <c r="J15" s="7"/>
      <c r="K15" s="10"/>
    </row>
    <row r="16" spans="1:16" ht="12.75">
      <c r="A16" s="2"/>
      <c r="B16" s="2"/>
      <c r="C16" s="2" t="s">
        <v>109</v>
      </c>
      <c r="D16" s="1"/>
      <c r="K16" s="8">
        <f>SUM(K6:K15)</f>
        <v>7</v>
      </c>
      <c r="L16" s="8">
        <f>SUM(L6:L15)</f>
        <v>5</v>
      </c>
      <c r="M16" s="8">
        <f>SUM(M6:M15)</f>
        <v>1</v>
      </c>
      <c r="N16" s="8">
        <f>SUM(N6:N15)</f>
        <v>6</v>
      </c>
      <c r="O16" s="8">
        <f>SUM(O6:O15)</f>
        <v>8</v>
      </c>
      <c r="P16" s="9"/>
    </row>
    <row r="17" spans="1:11" ht="12.75">
      <c r="A17" s="2"/>
      <c r="B17" s="25"/>
      <c r="C17" s="22"/>
      <c r="D17" s="23"/>
      <c r="F17" s="24"/>
      <c r="I17" s="7"/>
      <c r="J17" s="7"/>
      <c r="K17" s="10"/>
    </row>
    <row r="18" spans="1:27" ht="12.75">
      <c r="A18" s="2">
        <v>1</v>
      </c>
      <c r="B18" s="25" t="s">
        <v>433</v>
      </c>
      <c r="C18" s="30" t="s">
        <v>471</v>
      </c>
      <c r="D18" s="23">
        <v>0.6145833333333334</v>
      </c>
      <c r="F18" s="24" t="s">
        <v>443</v>
      </c>
      <c r="H18" t="s">
        <v>32</v>
      </c>
      <c r="I18" s="6" t="s">
        <v>43</v>
      </c>
      <c r="J18" s="7"/>
      <c r="K18" s="10">
        <v>1</v>
      </c>
      <c r="L18">
        <v>0</v>
      </c>
      <c r="M18">
        <v>0</v>
      </c>
      <c r="N18">
        <f>+L18+M18</f>
        <v>0</v>
      </c>
      <c r="O18">
        <v>2</v>
      </c>
      <c r="S18" t="s">
        <v>71</v>
      </c>
      <c r="V18" s="26" t="s">
        <v>447</v>
      </c>
      <c r="AA18" s="26" t="s">
        <v>162</v>
      </c>
    </row>
    <row r="19" spans="1:30" ht="12.75">
      <c r="A19" s="2">
        <v>2</v>
      </c>
      <c r="B19" s="25" t="s">
        <v>434</v>
      </c>
      <c r="C19" s="30" t="s">
        <v>472</v>
      </c>
      <c r="D19" s="23">
        <v>0.8333333333333334</v>
      </c>
      <c r="F19" s="24" t="s">
        <v>438</v>
      </c>
      <c r="H19" t="s">
        <v>31</v>
      </c>
      <c r="I19" s="7" t="s">
        <v>247</v>
      </c>
      <c r="J19" s="7"/>
      <c r="K19" s="10">
        <v>1</v>
      </c>
      <c r="L19">
        <v>1</v>
      </c>
      <c r="M19">
        <v>0</v>
      </c>
      <c r="N19">
        <f aca="true" t="shared" si="1" ref="N19:N32">+L19+M19</f>
        <v>1</v>
      </c>
      <c r="O19">
        <v>0</v>
      </c>
      <c r="S19" t="s">
        <v>71</v>
      </c>
      <c r="U19">
        <v>4</v>
      </c>
      <c r="V19" s="2" t="s">
        <v>487</v>
      </c>
      <c r="W19">
        <v>3</v>
      </c>
      <c r="X19">
        <v>12</v>
      </c>
      <c r="Y19">
        <v>0</v>
      </c>
      <c r="AA19" t="s">
        <v>443</v>
      </c>
      <c r="AB19">
        <v>1</v>
      </c>
      <c r="AC19">
        <v>4</v>
      </c>
      <c r="AD19">
        <v>0</v>
      </c>
    </row>
    <row r="20" spans="1:30" ht="12.75">
      <c r="A20" s="2">
        <v>3</v>
      </c>
      <c r="B20" s="25" t="s">
        <v>434</v>
      </c>
      <c r="C20" s="30" t="s">
        <v>473</v>
      </c>
      <c r="D20" s="23">
        <v>0.7916666666666666</v>
      </c>
      <c r="F20" s="24" t="s">
        <v>444</v>
      </c>
      <c r="H20" t="s">
        <v>32</v>
      </c>
      <c r="I20" s="6" t="s">
        <v>112</v>
      </c>
      <c r="J20" s="4"/>
      <c r="K20" s="10">
        <v>1</v>
      </c>
      <c r="L20">
        <v>0</v>
      </c>
      <c r="M20">
        <v>0</v>
      </c>
      <c r="N20">
        <f t="shared" si="1"/>
        <v>0</v>
      </c>
      <c r="O20">
        <v>2</v>
      </c>
      <c r="U20">
        <v>2</v>
      </c>
      <c r="V20" s="12" t="s">
        <v>443</v>
      </c>
      <c r="W20" s="12">
        <v>8</v>
      </c>
      <c r="X20" s="12">
        <v>6</v>
      </c>
      <c r="Y20" s="12">
        <v>1</v>
      </c>
      <c r="AA20" t="s">
        <v>438</v>
      </c>
      <c r="AB20">
        <v>2</v>
      </c>
      <c r="AC20">
        <v>3</v>
      </c>
      <c r="AD20">
        <v>0</v>
      </c>
    </row>
    <row r="21" spans="1:30" ht="12.75">
      <c r="A21" s="2">
        <v>4</v>
      </c>
      <c r="B21" s="25" t="s">
        <v>433</v>
      </c>
      <c r="C21" s="30" t="s">
        <v>474</v>
      </c>
      <c r="D21" s="23">
        <v>0.5729166666666666</v>
      </c>
      <c r="F21" s="24" t="s">
        <v>438</v>
      </c>
      <c r="H21" t="s">
        <v>32</v>
      </c>
      <c r="I21" s="7" t="s">
        <v>244</v>
      </c>
      <c r="J21" s="4"/>
      <c r="K21" s="10">
        <v>1</v>
      </c>
      <c r="L21">
        <v>2</v>
      </c>
      <c r="M21">
        <v>0</v>
      </c>
      <c r="N21">
        <f t="shared" si="1"/>
        <v>2</v>
      </c>
      <c r="O21">
        <v>2</v>
      </c>
      <c r="S21" t="s">
        <v>448</v>
      </c>
      <c r="U21">
        <v>1</v>
      </c>
      <c r="V21" t="s">
        <v>444</v>
      </c>
      <c r="W21">
        <v>12</v>
      </c>
      <c r="X21">
        <v>2</v>
      </c>
      <c r="Y21">
        <v>1</v>
      </c>
      <c r="AA21" t="s">
        <v>444</v>
      </c>
      <c r="AB21">
        <v>0</v>
      </c>
      <c r="AC21">
        <v>5</v>
      </c>
      <c r="AD21">
        <v>0</v>
      </c>
    </row>
    <row r="22" spans="1:25" ht="12.75">
      <c r="A22" s="2">
        <v>5</v>
      </c>
      <c r="B22" s="25" t="s">
        <v>434</v>
      </c>
      <c r="C22" s="30" t="s">
        <v>475</v>
      </c>
      <c r="D22" s="23">
        <v>0.7916666666666666</v>
      </c>
      <c r="F22" s="24" t="s">
        <v>443</v>
      </c>
      <c r="H22" t="s">
        <v>31</v>
      </c>
      <c r="I22" s="6" t="s">
        <v>489</v>
      </c>
      <c r="J22" s="4"/>
      <c r="K22" s="10">
        <v>1</v>
      </c>
      <c r="L22">
        <v>2</v>
      </c>
      <c r="M22">
        <v>1</v>
      </c>
      <c r="N22">
        <f t="shared" si="1"/>
        <v>3</v>
      </c>
      <c r="O22">
        <v>0</v>
      </c>
      <c r="U22">
        <v>3</v>
      </c>
      <c r="V22" t="s">
        <v>438</v>
      </c>
      <c r="W22">
        <v>5</v>
      </c>
      <c r="X22">
        <v>8</v>
      </c>
      <c r="Y22">
        <v>2</v>
      </c>
    </row>
    <row r="23" spans="1:15" ht="12.75">
      <c r="A23" s="2">
        <v>6</v>
      </c>
      <c r="B23" s="25" t="s">
        <v>433</v>
      </c>
      <c r="C23" s="30" t="s">
        <v>476</v>
      </c>
      <c r="D23" s="23">
        <v>0.5729166666666666</v>
      </c>
      <c r="F23" s="24" t="s">
        <v>444</v>
      </c>
      <c r="H23" t="s">
        <v>32</v>
      </c>
      <c r="I23" s="6" t="s">
        <v>316</v>
      </c>
      <c r="J23" s="4"/>
      <c r="K23" s="10">
        <v>1</v>
      </c>
      <c r="L23">
        <v>0</v>
      </c>
      <c r="M23">
        <v>0</v>
      </c>
      <c r="N23">
        <f t="shared" si="1"/>
        <v>0</v>
      </c>
      <c r="O23">
        <v>0</v>
      </c>
    </row>
    <row r="24" spans="1:15" ht="12.75">
      <c r="A24" s="2">
        <v>7</v>
      </c>
      <c r="B24" s="25" t="s">
        <v>433</v>
      </c>
      <c r="C24" s="30" t="s">
        <v>477</v>
      </c>
      <c r="D24" s="23">
        <v>0.6145833333333334</v>
      </c>
      <c r="F24" s="24" t="s">
        <v>443</v>
      </c>
      <c r="H24" t="s">
        <v>32</v>
      </c>
      <c r="I24" s="6" t="s">
        <v>217</v>
      </c>
      <c r="J24" s="4"/>
      <c r="K24" s="10">
        <v>1</v>
      </c>
      <c r="L24">
        <v>1</v>
      </c>
      <c r="M24">
        <v>0</v>
      </c>
      <c r="N24">
        <f t="shared" si="1"/>
        <v>1</v>
      </c>
      <c r="O24">
        <v>2</v>
      </c>
    </row>
    <row r="25" spans="1:15" ht="12.75">
      <c r="A25" s="2">
        <v>8</v>
      </c>
      <c r="B25" s="25" t="s">
        <v>434</v>
      </c>
      <c r="C25" s="30" t="s">
        <v>478</v>
      </c>
      <c r="D25" s="23">
        <v>0.8333333333333334</v>
      </c>
      <c r="F25" s="24" t="s">
        <v>444</v>
      </c>
      <c r="H25" t="s">
        <v>32</v>
      </c>
      <c r="I25" s="6" t="s">
        <v>132</v>
      </c>
      <c r="J25" s="4"/>
      <c r="K25" s="10">
        <v>1</v>
      </c>
      <c r="L25">
        <v>0</v>
      </c>
      <c r="M25">
        <v>0</v>
      </c>
      <c r="N25">
        <f t="shared" si="1"/>
        <v>0</v>
      </c>
      <c r="O25">
        <v>0</v>
      </c>
    </row>
    <row r="26" spans="1:15" ht="12.75">
      <c r="A26" s="2">
        <v>9</v>
      </c>
      <c r="B26" s="25" t="s">
        <v>434</v>
      </c>
      <c r="C26" s="30" t="s">
        <v>479</v>
      </c>
      <c r="D26" s="23">
        <v>0.7916666666666666</v>
      </c>
      <c r="F26" s="24" t="s">
        <v>438</v>
      </c>
      <c r="H26" t="s">
        <v>32</v>
      </c>
      <c r="I26" s="6" t="s">
        <v>218</v>
      </c>
      <c r="J26" s="4"/>
      <c r="K26" s="10">
        <v>1</v>
      </c>
      <c r="L26">
        <v>1</v>
      </c>
      <c r="M26">
        <v>0</v>
      </c>
      <c r="N26">
        <f t="shared" si="1"/>
        <v>1</v>
      </c>
      <c r="O26">
        <v>2</v>
      </c>
    </row>
    <row r="27" spans="1:19" ht="12.75">
      <c r="A27" s="2">
        <v>10</v>
      </c>
      <c r="B27" s="25" t="s">
        <v>433</v>
      </c>
      <c r="C27" s="30" t="s">
        <v>480</v>
      </c>
      <c r="D27" s="23">
        <v>0.5729166666666666</v>
      </c>
      <c r="F27" s="24" t="s">
        <v>443</v>
      </c>
      <c r="H27" t="s">
        <v>32</v>
      </c>
      <c r="I27" s="6" t="s">
        <v>313</v>
      </c>
      <c r="J27" s="4"/>
      <c r="K27" s="10">
        <v>1</v>
      </c>
      <c r="L27">
        <v>0</v>
      </c>
      <c r="M27">
        <v>0</v>
      </c>
      <c r="N27">
        <f t="shared" si="1"/>
        <v>0</v>
      </c>
      <c r="O27">
        <v>0</v>
      </c>
      <c r="S27" t="s">
        <v>448</v>
      </c>
    </row>
    <row r="28" spans="1:15" ht="12.75">
      <c r="A28" s="2">
        <v>11</v>
      </c>
      <c r="B28" s="25" t="s">
        <v>433</v>
      </c>
      <c r="C28" s="30" t="s">
        <v>481</v>
      </c>
      <c r="D28" s="23">
        <v>0.6145833333333334</v>
      </c>
      <c r="F28" s="24" t="s">
        <v>444</v>
      </c>
      <c r="H28" t="s">
        <v>32</v>
      </c>
      <c r="I28" s="6" t="s">
        <v>343</v>
      </c>
      <c r="J28" s="4"/>
      <c r="K28" s="10">
        <v>1</v>
      </c>
      <c r="L28">
        <v>0</v>
      </c>
      <c r="M28">
        <v>0</v>
      </c>
      <c r="N28">
        <f t="shared" si="1"/>
        <v>0</v>
      </c>
      <c r="O28">
        <v>0</v>
      </c>
    </row>
    <row r="29" spans="1:15" ht="12.75">
      <c r="A29" s="2">
        <v>12</v>
      </c>
      <c r="B29" s="25" t="s">
        <v>433</v>
      </c>
      <c r="C29" s="30" t="s">
        <v>482</v>
      </c>
      <c r="D29" s="23">
        <v>0.6145833333333334</v>
      </c>
      <c r="F29" s="24" t="s">
        <v>438</v>
      </c>
      <c r="H29" t="s">
        <v>31</v>
      </c>
      <c r="I29" s="6" t="s">
        <v>44</v>
      </c>
      <c r="J29" s="4"/>
      <c r="K29" s="10">
        <v>1</v>
      </c>
      <c r="L29">
        <v>1</v>
      </c>
      <c r="M29">
        <v>0</v>
      </c>
      <c r="N29">
        <f t="shared" si="1"/>
        <v>1</v>
      </c>
      <c r="O29">
        <v>2</v>
      </c>
    </row>
    <row r="30" spans="1:19" ht="12.75">
      <c r="A30" s="2">
        <v>13</v>
      </c>
      <c r="B30" s="25" t="s">
        <v>433</v>
      </c>
      <c r="C30" s="30" t="s">
        <v>483</v>
      </c>
      <c r="D30" s="23">
        <v>0.6145833333333334</v>
      </c>
      <c r="F30" s="24" t="s">
        <v>444</v>
      </c>
      <c r="H30" t="s">
        <v>32</v>
      </c>
      <c r="I30" s="6" t="s">
        <v>317</v>
      </c>
      <c r="J30" s="4"/>
      <c r="K30" s="10">
        <v>1</v>
      </c>
      <c r="L30">
        <v>1</v>
      </c>
      <c r="M30">
        <v>0</v>
      </c>
      <c r="N30">
        <f t="shared" si="1"/>
        <v>1</v>
      </c>
      <c r="O30">
        <v>0</v>
      </c>
      <c r="S30" t="s">
        <v>448</v>
      </c>
    </row>
    <row r="31" spans="1:15" ht="12.75">
      <c r="A31" s="2">
        <v>14</v>
      </c>
      <c r="B31" s="25" t="s">
        <v>433</v>
      </c>
      <c r="C31" s="30" t="s">
        <v>484</v>
      </c>
      <c r="D31" s="23">
        <v>0.6145833333333334</v>
      </c>
      <c r="F31" s="24" t="s">
        <v>438</v>
      </c>
      <c r="H31" t="s">
        <v>32</v>
      </c>
      <c r="I31" s="6" t="s">
        <v>43</v>
      </c>
      <c r="J31" s="4"/>
      <c r="K31" s="10">
        <v>1</v>
      </c>
      <c r="L31">
        <v>0</v>
      </c>
      <c r="M31">
        <v>1</v>
      </c>
      <c r="N31">
        <f t="shared" si="1"/>
        <v>1</v>
      </c>
      <c r="O31">
        <v>2</v>
      </c>
    </row>
    <row r="32" spans="1:17" ht="12.75">
      <c r="A32" s="2">
        <v>15</v>
      </c>
      <c r="B32" s="25" t="s">
        <v>433</v>
      </c>
      <c r="C32" s="30" t="s">
        <v>485</v>
      </c>
      <c r="D32" s="23">
        <v>0.5729166666666666</v>
      </c>
      <c r="F32" s="24" t="s">
        <v>443</v>
      </c>
      <c r="H32" t="s">
        <v>32</v>
      </c>
      <c r="I32" s="6" t="s">
        <v>313</v>
      </c>
      <c r="J32" s="4"/>
      <c r="K32" s="10">
        <v>1</v>
      </c>
      <c r="L32">
        <v>0</v>
      </c>
      <c r="M32">
        <v>0</v>
      </c>
      <c r="N32">
        <f t="shared" si="1"/>
        <v>0</v>
      </c>
      <c r="O32">
        <v>2</v>
      </c>
      <c r="Q32" t="s">
        <v>493</v>
      </c>
    </row>
    <row r="33" spans="1:11" ht="12.75">
      <c r="A33" s="2"/>
      <c r="B33" s="25"/>
      <c r="C33" s="22"/>
      <c r="D33" s="23"/>
      <c r="F33" s="24"/>
      <c r="I33" s="6"/>
      <c r="J33" s="4"/>
      <c r="K33" s="10"/>
    </row>
    <row r="34" spans="1:11" ht="12.75">
      <c r="A34" s="2"/>
      <c r="B34" s="2"/>
      <c r="C34" s="2"/>
      <c r="D34" s="1"/>
      <c r="I34" s="7"/>
      <c r="J34" s="4"/>
      <c r="K34" s="9"/>
    </row>
    <row r="35" spans="1:16" ht="12.75">
      <c r="A35" s="2"/>
      <c r="B35" s="2"/>
      <c r="C35" s="2" t="s">
        <v>107</v>
      </c>
      <c r="D35" s="1"/>
      <c r="K35" s="8">
        <f>SUM(K18:K34)</f>
        <v>15</v>
      </c>
      <c r="L35" s="8">
        <f>SUM(L18:L34)</f>
        <v>9</v>
      </c>
      <c r="M35" s="8">
        <f>SUM(M18:M34)</f>
        <v>2</v>
      </c>
      <c r="N35" s="8">
        <f>SUM(N18:N34)</f>
        <v>11</v>
      </c>
      <c r="O35" s="8">
        <f>SUM(O18:O34)</f>
        <v>16</v>
      </c>
      <c r="P35" s="9"/>
    </row>
    <row r="36" spans="1:11" ht="12.75">
      <c r="A36" s="2"/>
      <c r="B36" s="2"/>
      <c r="C36" s="2"/>
      <c r="D36" s="1"/>
      <c r="K36" s="9"/>
    </row>
    <row r="37" spans="1:27" ht="12.75">
      <c r="A37" s="2">
        <v>1</v>
      </c>
      <c r="B37" s="25" t="s">
        <v>454</v>
      </c>
      <c r="C37" s="30" t="s">
        <v>491</v>
      </c>
      <c r="D37" s="23">
        <v>0.8645833333333334</v>
      </c>
      <c r="F37" s="24" t="s">
        <v>438</v>
      </c>
      <c r="H37" t="s">
        <v>51</v>
      </c>
      <c r="I37" s="11" t="s">
        <v>52</v>
      </c>
      <c r="K37" s="9">
        <v>0</v>
      </c>
      <c r="L37">
        <v>0</v>
      </c>
      <c r="M37">
        <v>0</v>
      </c>
      <c r="N37">
        <f>+L37+M37</f>
        <v>0</v>
      </c>
      <c r="O37">
        <v>0</v>
      </c>
      <c r="Q37" t="s">
        <v>494</v>
      </c>
      <c r="V37" s="26" t="s">
        <v>447</v>
      </c>
      <c r="AA37" s="26" t="s">
        <v>162</v>
      </c>
    </row>
    <row r="38" spans="1:30" ht="12.75">
      <c r="A38" s="2">
        <v>2</v>
      </c>
      <c r="B38" s="25" t="s">
        <v>455</v>
      </c>
      <c r="C38" s="30" t="s">
        <v>492</v>
      </c>
      <c r="D38" s="23">
        <v>0.40625</v>
      </c>
      <c r="F38" s="24" t="s">
        <v>443</v>
      </c>
      <c r="H38" t="s">
        <v>32</v>
      </c>
      <c r="I38" s="11" t="s">
        <v>338</v>
      </c>
      <c r="K38" s="9">
        <v>1</v>
      </c>
      <c r="L38">
        <v>0</v>
      </c>
      <c r="M38">
        <v>0</v>
      </c>
      <c r="N38">
        <f>+L38+M38</f>
        <v>0</v>
      </c>
      <c r="O38">
        <v>2</v>
      </c>
      <c r="V38" s="2" t="s">
        <v>487</v>
      </c>
      <c r="W38">
        <v>0</v>
      </c>
      <c r="X38">
        <v>3</v>
      </c>
      <c r="Y38">
        <v>1</v>
      </c>
      <c r="AA38" t="s">
        <v>443</v>
      </c>
      <c r="AB38">
        <v>0</v>
      </c>
      <c r="AC38">
        <v>1</v>
      </c>
      <c r="AD38">
        <v>0</v>
      </c>
    </row>
    <row r="39" spans="1:30" ht="12.75">
      <c r="A39" s="2">
        <v>3</v>
      </c>
      <c r="B39" s="25" t="s">
        <v>433</v>
      </c>
      <c r="C39" s="22" t="s">
        <v>490</v>
      </c>
      <c r="D39" s="23">
        <v>0.34375</v>
      </c>
      <c r="F39" s="24" t="s">
        <v>444</v>
      </c>
      <c r="H39" t="s">
        <v>32</v>
      </c>
      <c r="I39" s="11" t="s">
        <v>338</v>
      </c>
      <c r="K39" s="9">
        <v>1</v>
      </c>
      <c r="L39">
        <v>0</v>
      </c>
      <c r="M39">
        <v>0</v>
      </c>
      <c r="N39">
        <f>+L39+M39</f>
        <v>0</v>
      </c>
      <c r="O39">
        <v>2</v>
      </c>
      <c r="Q39" t="s">
        <v>71</v>
      </c>
      <c r="S39" t="s">
        <v>448</v>
      </c>
      <c r="V39" s="12" t="s">
        <v>443</v>
      </c>
      <c r="W39" s="12">
        <v>2</v>
      </c>
      <c r="X39" s="12">
        <v>1</v>
      </c>
      <c r="Y39" s="12">
        <v>0</v>
      </c>
      <c r="AA39" t="s">
        <v>438</v>
      </c>
      <c r="AB39">
        <v>0</v>
      </c>
      <c r="AC39">
        <v>1</v>
      </c>
      <c r="AD39">
        <v>1</v>
      </c>
    </row>
    <row r="40" spans="1:30" ht="12.75">
      <c r="A40" s="2">
        <v>4</v>
      </c>
      <c r="B40" s="25" t="s">
        <v>433</v>
      </c>
      <c r="C40" s="22" t="s">
        <v>490</v>
      </c>
      <c r="D40" s="23">
        <v>0.5729166666666666</v>
      </c>
      <c r="F40" s="24" t="s">
        <v>438</v>
      </c>
      <c r="H40" t="s">
        <v>32</v>
      </c>
      <c r="I40" s="11" t="s">
        <v>316</v>
      </c>
      <c r="K40" s="9">
        <v>1</v>
      </c>
      <c r="L40">
        <v>0</v>
      </c>
      <c r="M40">
        <v>0</v>
      </c>
      <c r="N40">
        <f>+L40+M40</f>
        <v>0</v>
      </c>
      <c r="O40">
        <v>4</v>
      </c>
      <c r="Q40" s="12" t="s">
        <v>496</v>
      </c>
      <c r="V40" t="s">
        <v>444</v>
      </c>
      <c r="W40">
        <v>3</v>
      </c>
      <c r="X40">
        <v>0</v>
      </c>
      <c r="Y40">
        <v>0</v>
      </c>
      <c r="AA40" t="s">
        <v>444</v>
      </c>
      <c r="AB40">
        <v>0</v>
      </c>
      <c r="AC40">
        <v>1</v>
      </c>
      <c r="AD40">
        <v>0</v>
      </c>
    </row>
    <row r="41" spans="1:25" ht="12.75">
      <c r="A41" s="2"/>
      <c r="B41" s="25"/>
      <c r="C41" s="22"/>
      <c r="D41" s="23"/>
      <c r="F41" s="24"/>
      <c r="I41" s="11"/>
      <c r="K41" s="9"/>
      <c r="V41" t="s">
        <v>438</v>
      </c>
      <c r="W41">
        <v>1</v>
      </c>
      <c r="X41">
        <v>2</v>
      </c>
      <c r="Y41">
        <v>1</v>
      </c>
    </row>
    <row r="42" spans="1:11" ht="12.75">
      <c r="A42" s="2"/>
      <c r="B42" s="2"/>
      <c r="C42" s="2"/>
      <c r="K42" s="9"/>
    </row>
    <row r="43" spans="1:16" ht="12.75">
      <c r="A43" s="2"/>
      <c r="B43" s="2"/>
      <c r="C43" s="2" t="s">
        <v>108</v>
      </c>
      <c r="D43" s="1"/>
      <c r="K43" s="8">
        <f>SUM(K37:K42)</f>
        <v>3</v>
      </c>
      <c r="L43" s="8">
        <f>SUM(L37:L42)</f>
        <v>0</v>
      </c>
      <c r="M43" s="8">
        <f>SUM(M37:M42)</f>
        <v>0</v>
      </c>
      <c r="N43" s="8">
        <f>SUM(N37:N42)</f>
        <v>0</v>
      </c>
      <c r="O43" s="8">
        <f>SUM(O37:O42)</f>
        <v>8</v>
      </c>
      <c r="P43" s="9"/>
    </row>
    <row r="44" spans="1:15" ht="12.75">
      <c r="A44" s="2"/>
      <c r="B44" s="2"/>
      <c r="C44" s="2"/>
      <c r="K44" s="8"/>
      <c r="L44" s="2"/>
      <c r="M44" s="2"/>
      <c r="N44" s="2"/>
      <c r="O44" s="2"/>
    </row>
    <row r="45" spans="1:16" ht="12.75">
      <c r="A45" s="2"/>
      <c r="B45" s="2"/>
      <c r="C45" s="2" t="s">
        <v>111</v>
      </c>
      <c r="D45" s="1"/>
      <c r="K45" s="8">
        <f>+K16+K35+K43</f>
        <v>25</v>
      </c>
      <c r="L45" s="8">
        <f>+L16+L35+L43</f>
        <v>14</v>
      </c>
      <c r="M45" s="8">
        <f>+M16+M35+M43</f>
        <v>3</v>
      </c>
      <c r="N45" s="8">
        <f>+N16+N35+N43</f>
        <v>17</v>
      </c>
      <c r="O45" s="8">
        <f>+O16+O35+O43</f>
        <v>32</v>
      </c>
      <c r="P45" s="9"/>
    </row>
    <row r="46" spans="1:16" ht="12.75">
      <c r="A46" s="2"/>
      <c r="B46" s="2"/>
      <c r="C46" s="2"/>
      <c r="D46" s="1"/>
      <c r="K46" s="9"/>
      <c r="L46" s="9"/>
      <c r="M46" s="9"/>
      <c r="N46" s="9"/>
      <c r="O46" s="9"/>
      <c r="P46" s="9"/>
    </row>
    <row r="47" spans="1:11" ht="12.75">
      <c r="A47" s="2"/>
      <c r="B47" s="2"/>
      <c r="C47" s="2"/>
      <c r="K47" s="9"/>
    </row>
    <row r="48" spans="22:27" ht="12.75">
      <c r="V48" s="26" t="s">
        <v>447</v>
      </c>
      <c r="AA48" s="26" t="s">
        <v>162</v>
      </c>
    </row>
    <row r="49" spans="6:30" ht="12.75">
      <c r="F49" s="2" t="s">
        <v>444</v>
      </c>
      <c r="K49">
        <v>9</v>
      </c>
      <c r="L49">
        <v>1</v>
      </c>
      <c r="M49">
        <v>0</v>
      </c>
      <c r="N49">
        <f>+L49+M49</f>
        <v>1</v>
      </c>
      <c r="O49">
        <v>10</v>
      </c>
      <c r="V49" s="2" t="s">
        <v>487</v>
      </c>
      <c r="W49">
        <v>5</v>
      </c>
      <c r="X49">
        <v>21</v>
      </c>
      <c r="Y49">
        <v>2</v>
      </c>
      <c r="AA49" t="s">
        <v>443</v>
      </c>
      <c r="AB49">
        <v>1</v>
      </c>
      <c r="AC49">
        <v>7</v>
      </c>
      <c r="AD49">
        <v>0</v>
      </c>
    </row>
    <row r="50" spans="6:30" ht="12.75">
      <c r="F50" s="2" t="s">
        <v>443</v>
      </c>
      <c r="K50">
        <v>8</v>
      </c>
      <c r="L50">
        <v>4</v>
      </c>
      <c r="M50">
        <v>1</v>
      </c>
      <c r="N50">
        <f>+L50+M50</f>
        <v>5</v>
      </c>
      <c r="O50">
        <v>10</v>
      </c>
      <c r="Q50" s="12" t="s">
        <v>493</v>
      </c>
      <c r="V50" s="12" t="s">
        <v>443</v>
      </c>
      <c r="W50" s="12">
        <v>14</v>
      </c>
      <c r="X50" s="12">
        <v>11</v>
      </c>
      <c r="Y50" s="12">
        <v>2</v>
      </c>
      <c r="AA50" t="s">
        <v>438</v>
      </c>
      <c r="AB50">
        <v>4</v>
      </c>
      <c r="AC50">
        <v>5</v>
      </c>
      <c r="AD50">
        <v>2</v>
      </c>
    </row>
    <row r="51" spans="6:30" ht="12.75">
      <c r="F51" s="2" t="s">
        <v>438</v>
      </c>
      <c r="K51">
        <v>8</v>
      </c>
      <c r="L51">
        <v>9</v>
      </c>
      <c r="M51">
        <v>2</v>
      </c>
      <c r="N51">
        <f>+L51+M51</f>
        <v>11</v>
      </c>
      <c r="O51">
        <v>12</v>
      </c>
      <c r="Q51" s="12" t="s">
        <v>495</v>
      </c>
      <c r="V51" t="s">
        <v>444</v>
      </c>
      <c r="W51">
        <v>21</v>
      </c>
      <c r="X51">
        <v>3</v>
      </c>
      <c r="Y51">
        <v>3</v>
      </c>
      <c r="AA51" t="s">
        <v>444</v>
      </c>
      <c r="AB51">
        <v>0</v>
      </c>
      <c r="AC51">
        <v>9</v>
      </c>
      <c r="AD51">
        <v>0</v>
      </c>
    </row>
    <row r="52" spans="22:25" ht="12.75">
      <c r="V52" t="s">
        <v>438</v>
      </c>
      <c r="W52">
        <v>10</v>
      </c>
      <c r="X52">
        <v>13</v>
      </c>
      <c r="Y52">
        <v>5</v>
      </c>
    </row>
    <row r="53" spans="11:30" ht="12.75">
      <c r="K53" s="2">
        <f>SUM(K49:K52)</f>
        <v>25</v>
      </c>
      <c r="L53" s="2">
        <f>SUM(L49:L52)</f>
        <v>14</v>
      </c>
      <c r="M53" s="2">
        <f>SUM(M49:M52)</f>
        <v>3</v>
      </c>
      <c r="N53" s="2">
        <f>SUM(N49:N52)</f>
        <v>17</v>
      </c>
      <c r="O53" s="2">
        <f>SUM(O49:O52)</f>
        <v>32</v>
      </c>
      <c r="AB53">
        <f>SUM(AB49:AB52)</f>
        <v>5</v>
      </c>
      <c r="AC53">
        <f>SUM(AC49:AC52)</f>
        <v>21</v>
      </c>
      <c r="AD53">
        <f>SUM(AD49:AD52)</f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38">
      <selection activeCell="K41" sqref="K41:O43"/>
    </sheetView>
  </sheetViews>
  <sheetFormatPr defaultColWidth="9.140625" defaultRowHeight="12.75"/>
  <cols>
    <col min="1" max="1" width="3.00390625" style="0" bestFit="1" customWidth="1"/>
    <col min="2" max="2" width="4.8515625" style="0" customWidth="1"/>
    <col min="3" max="3" width="15.7109375" style="0" customWidth="1"/>
    <col min="4" max="4" width="8.00390625" style="0" customWidth="1"/>
    <col min="5" max="5" width="4.57421875" style="0" customWidth="1"/>
    <col min="6" max="6" width="16.7109375" style="0" customWidth="1"/>
    <col min="7" max="7" width="6.421875" style="0" customWidth="1"/>
    <col min="9" max="9" width="7.421875" style="0" bestFit="1" customWidth="1"/>
    <col min="10" max="10" width="4.8515625" style="0" customWidth="1"/>
    <col min="11" max="11" width="6.140625" style="0" customWidth="1"/>
    <col min="12" max="12" width="6.00390625" style="0" customWidth="1"/>
    <col min="13" max="13" width="6.140625" style="0" customWidth="1"/>
    <col min="14" max="14" width="6.7109375" style="0" customWidth="1"/>
    <col min="15" max="15" width="6.28125" style="0" customWidth="1"/>
    <col min="16" max="16" width="4.421875" style="0" customWidth="1"/>
    <col min="17" max="17" width="20.00390625" style="0" bestFit="1" customWidth="1"/>
    <col min="18" max="18" width="5.140625" style="0" customWidth="1"/>
    <col min="19" max="19" width="2.8515625" style="0" customWidth="1"/>
    <col min="20" max="20" width="4.421875" style="0" customWidth="1"/>
    <col min="22" max="22" width="4.28125" style="0" customWidth="1"/>
    <col min="23" max="24" width="3.28125" style="0" customWidth="1"/>
    <col min="25" max="25" width="3.57421875" style="0" customWidth="1"/>
    <col min="26" max="26" width="6.421875" style="0" bestFit="1" customWidth="1"/>
    <col min="27" max="27" width="3.7109375" style="0" customWidth="1"/>
    <col min="28" max="28" width="3.8515625" style="0" customWidth="1"/>
    <col min="29" max="29" width="4.00390625" style="0" customWidth="1"/>
  </cols>
  <sheetData>
    <row r="1" spans="3:11" s="2" customFormat="1" ht="12.75">
      <c r="C1" s="3">
        <f ca="1">NOW()</f>
        <v>41988.40337523148</v>
      </c>
      <c r="F1" s="2" t="s">
        <v>437</v>
      </c>
      <c r="K1" s="8"/>
    </row>
    <row r="2" spans="4:11" s="2" customFormat="1" ht="12.75">
      <c r="D2" s="2" t="s">
        <v>432</v>
      </c>
      <c r="K2" s="8"/>
    </row>
    <row r="3" spans="1:11" ht="12.75">
      <c r="A3" s="2"/>
      <c r="B3" s="2"/>
      <c r="C3" s="2"/>
      <c r="K3" s="9"/>
    </row>
    <row r="4" spans="1:19" ht="12.75">
      <c r="A4" s="2"/>
      <c r="B4" s="2"/>
      <c r="C4" s="2" t="s">
        <v>71</v>
      </c>
      <c r="H4" s="2" t="s">
        <v>408</v>
      </c>
      <c r="I4" s="2" t="s">
        <v>159</v>
      </c>
      <c r="K4" s="8" t="s">
        <v>41</v>
      </c>
      <c r="L4" s="2" t="s">
        <v>37</v>
      </c>
      <c r="M4" s="2" t="s">
        <v>38</v>
      </c>
      <c r="N4" s="2" t="s">
        <v>42</v>
      </c>
      <c r="O4" s="2" t="s">
        <v>45</v>
      </c>
      <c r="P4" s="2"/>
      <c r="Q4" s="2" t="s">
        <v>160</v>
      </c>
      <c r="R4" s="2"/>
      <c r="S4" s="2"/>
    </row>
    <row r="5" spans="1:16" ht="12.75">
      <c r="A5" s="2"/>
      <c r="B5" s="2"/>
      <c r="C5" s="2"/>
      <c r="K5" s="8"/>
      <c r="L5" s="2"/>
      <c r="M5" s="2"/>
      <c r="N5" s="2"/>
      <c r="O5" s="2"/>
      <c r="P5" s="2"/>
    </row>
    <row r="6" spans="1:26" ht="12.75">
      <c r="A6" s="2">
        <v>1</v>
      </c>
      <c r="B6" s="25" t="s">
        <v>433</v>
      </c>
      <c r="C6" s="22">
        <v>40447</v>
      </c>
      <c r="D6" s="23">
        <v>0.6145833333333334</v>
      </c>
      <c r="F6" s="24" t="s">
        <v>430</v>
      </c>
      <c r="H6" t="s">
        <v>32</v>
      </c>
      <c r="I6" s="11" t="s">
        <v>436</v>
      </c>
      <c r="K6" s="10">
        <v>1</v>
      </c>
      <c r="L6">
        <v>0</v>
      </c>
      <c r="M6">
        <v>1</v>
      </c>
      <c r="N6">
        <f>+L6+M6</f>
        <v>1</v>
      </c>
      <c r="O6">
        <v>0</v>
      </c>
      <c r="S6" t="s">
        <v>448</v>
      </c>
      <c r="U6" s="26" t="s">
        <v>447</v>
      </c>
      <c r="Z6" s="26" t="s">
        <v>162</v>
      </c>
    </row>
    <row r="7" spans="1:29" ht="12.75">
      <c r="A7" s="2">
        <v>2</v>
      </c>
      <c r="B7" s="25" t="s">
        <v>433</v>
      </c>
      <c r="C7" s="22">
        <v>40454</v>
      </c>
      <c r="D7" s="23">
        <v>0.65625</v>
      </c>
      <c r="F7" s="24" t="s">
        <v>431</v>
      </c>
      <c r="H7" t="s">
        <v>31</v>
      </c>
      <c r="I7" s="6" t="s">
        <v>413</v>
      </c>
      <c r="J7" s="5"/>
      <c r="K7" s="10">
        <v>1</v>
      </c>
      <c r="L7">
        <v>1</v>
      </c>
      <c r="M7">
        <v>2</v>
      </c>
      <c r="N7">
        <f>+L7+M7</f>
        <v>3</v>
      </c>
      <c r="O7">
        <v>0</v>
      </c>
      <c r="U7" t="s">
        <v>444</v>
      </c>
      <c r="V7">
        <v>6</v>
      </c>
      <c r="W7">
        <v>1</v>
      </c>
      <c r="X7">
        <v>1</v>
      </c>
      <c r="Z7" t="s">
        <v>435</v>
      </c>
      <c r="AA7">
        <v>1</v>
      </c>
      <c r="AB7">
        <v>0</v>
      </c>
      <c r="AC7">
        <v>0</v>
      </c>
    </row>
    <row r="8" spans="1:29" ht="12.75">
      <c r="A8" s="2">
        <v>3</v>
      </c>
      <c r="B8" s="25" t="s">
        <v>433</v>
      </c>
      <c r="C8" s="22">
        <v>40461</v>
      </c>
      <c r="D8" s="23">
        <v>0.65625</v>
      </c>
      <c r="F8" s="24" t="s">
        <v>430</v>
      </c>
      <c r="H8" t="s">
        <v>31</v>
      </c>
      <c r="I8" s="6" t="s">
        <v>439</v>
      </c>
      <c r="J8" s="6"/>
      <c r="K8" s="10">
        <v>1</v>
      </c>
      <c r="L8">
        <v>0</v>
      </c>
      <c r="M8">
        <v>1</v>
      </c>
      <c r="N8">
        <f aca="true" t="shared" si="0" ref="N8:N26">+L8+M8</f>
        <v>1</v>
      </c>
      <c r="O8">
        <v>0</v>
      </c>
      <c r="S8" t="s">
        <v>448</v>
      </c>
      <c r="U8" s="2" t="s">
        <v>441</v>
      </c>
      <c r="V8" s="2">
        <v>5</v>
      </c>
      <c r="W8" s="2">
        <v>1</v>
      </c>
      <c r="X8" s="2">
        <v>2</v>
      </c>
      <c r="Z8" t="s">
        <v>445</v>
      </c>
      <c r="AA8">
        <v>2</v>
      </c>
      <c r="AB8">
        <v>1</v>
      </c>
      <c r="AC8">
        <v>2</v>
      </c>
    </row>
    <row r="9" spans="1:29" ht="12.75">
      <c r="A9" s="2">
        <v>4</v>
      </c>
      <c r="B9" s="25" t="s">
        <v>433</v>
      </c>
      <c r="C9" s="22">
        <v>40468</v>
      </c>
      <c r="D9" s="23">
        <v>0.6145833333333334</v>
      </c>
      <c r="F9" s="24" t="s">
        <v>430</v>
      </c>
      <c r="H9" t="s">
        <v>31</v>
      </c>
      <c r="I9" s="7" t="s">
        <v>113</v>
      </c>
      <c r="J9" s="7"/>
      <c r="K9" s="10">
        <v>1</v>
      </c>
      <c r="L9">
        <v>0</v>
      </c>
      <c r="M9">
        <v>0</v>
      </c>
      <c r="N9">
        <f t="shared" si="0"/>
        <v>0</v>
      </c>
      <c r="O9">
        <v>2</v>
      </c>
      <c r="U9" t="s">
        <v>442</v>
      </c>
      <c r="V9">
        <v>2</v>
      </c>
      <c r="W9">
        <v>4</v>
      </c>
      <c r="X9">
        <v>2</v>
      </c>
      <c r="Z9" t="s">
        <v>446</v>
      </c>
      <c r="AA9">
        <v>2</v>
      </c>
      <c r="AB9">
        <v>0</v>
      </c>
      <c r="AC9">
        <v>0</v>
      </c>
    </row>
    <row r="10" spans="1:24" ht="12.75">
      <c r="A10" s="2">
        <v>5</v>
      </c>
      <c r="B10" s="25" t="s">
        <v>434</v>
      </c>
      <c r="C10" s="22">
        <v>40476</v>
      </c>
      <c r="D10" s="23">
        <v>0.8333333333333334</v>
      </c>
      <c r="F10" s="24" t="s">
        <v>430</v>
      </c>
      <c r="H10" t="s">
        <v>51</v>
      </c>
      <c r="I10" s="6" t="s">
        <v>196</v>
      </c>
      <c r="J10" s="6"/>
      <c r="K10" s="10">
        <v>1</v>
      </c>
      <c r="L10">
        <v>0</v>
      </c>
      <c r="M10">
        <v>1</v>
      </c>
      <c r="N10">
        <f t="shared" si="0"/>
        <v>1</v>
      </c>
      <c r="O10">
        <v>2</v>
      </c>
      <c r="S10" t="s">
        <v>448</v>
      </c>
      <c r="U10" t="s">
        <v>443</v>
      </c>
      <c r="V10">
        <v>0</v>
      </c>
      <c r="W10">
        <v>7</v>
      </c>
      <c r="X10">
        <v>1</v>
      </c>
    </row>
    <row r="11" spans="1:15" ht="12.75">
      <c r="A11" s="2">
        <v>6</v>
      </c>
      <c r="B11" s="25" t="s">
        <v>433</v>
      </c>
      <c r="C11" s="22">
        <v>40482</v>
      </c>
      <c r="D11" s="23">
        <v>0.65625</v>
      </c>
      <c r="F11" s="24" t="s">
        <v>435</v>
      </c>
      <c r="H11" t="s">
        <v>31</v>
      </c>
      <c r="I11" s="6" t="s">
        <v>58</v>
      </c>
      <c r="J11" s="6"/>
      <c r="K11" s="10">
        <v>1</v>
      </c>
      <c r="L11">
        <v>0</v>
      </c>
      <c r="M11">
        <v>0</v>
      </c>
      <c r="N11">
        <f>+L11+M11</f>
        <v>0</v>
      </c>
      <c r="O11">
        <v>0</v>
      </c>
    </row>
    <row r="12" spans="1:15" ht="12.75">
      <c r="A12" s="2">
        <v>7</v>
      </c>
      <c r="B12" s="25" t="s">
        <v>434</v>
      </c>
      <c r="C12" s="22">
        <v>40490</v>
      </c>
      <c r="D12" s="23">
        <v>0.7916666666666666</v>
      </c>
      <c r="F12" s="24" t="s">
        <v>431</v>
      </c>
      <c r="H12" t="s">
        <v>31</v>
      </c>
      <c r="I12" s="6" t="s">
        <v>58</v>
      </c>
      <c r="J12" s="6"/>
      <c r="K12" s="10">
        <v>1</v>
      </c>
      <c r="L12">
        <v>0</v>
      </c>
      <c r="M12">
        <v>0</v>
      </c>
      <c r="N12">
        <f>+L12+M12</f>
        <v>0</v>
      </c>
      <c r="O12">
        <v>0</v>
      </c>
    </row>
    <row r="13" spans="1:19" ht="12.75">
      <c r="A13" s="2">
        <v>8</v>
      </c>
      <c r="B13" s="25" t="s">
        <v>433</v>
      </c>
      <c r="C13" s="22">
        <v>40496</v>
      </c>
      <c r="D13" s="23">
        <v>0.6145833333333334</v>
      </c>
      <c r="F13" s="24" t="s">
        <v>430</v>
      </c>
      <c r="H13" t="s">
        <v>51</v>
      </c>
      <c r="I13" s="6" t="s">
        <v>52</v>
      </c>
      <c r="J13" s="7"/>
      <c r="K13" s="10">
        <v>1</v>
      </c>
      <c r="L13">
        <v>0</v>
      </c>
      <c r="M13">
        <v>0</v>
      </c>
      <c r="N13">
        <f t="shared" si="0"/>
        <v>0</v>
      </c>
      <c r="O13">
        <v>0</v>
      </c>
      <c r="S13" t="s">
        <v>448</v>
      </c>
    </row>
    <row r="14" spans="1:11" ht="12.75">
      <c r="A14" s="2"/>
      <c r="B14" s="25"/>
      <c r="C14" s="22"/>
      <c r="D14" s="23"/>
      <c r="F14" s="24"/>
      <c r="I14" s="7"/>
      <c r="J14" s="7"/>
      <c r="K14" s="10"/>
    </row>
    <row r="15" spans="1:16" ht="12.75">
      <c r="A15" s="2"/>
      <c r="B15" s="2"/>
      <c r="C15" s="2" t="s">
        <v>109</v>
      </c>
      <c r="D15" s="1"/>
      <c r="K15" s="8">
        <f>SUM(K6:K14)</f>
        <v>8</v>
      </c>
      <c r="L15" s="8">
        <f>SUM(L6:L14)</f>
        <v>1</v>
      </c>
      <c r="M15" s="8">
        <f>SUM(M6:M14)</f>
        <v>5</v>
      </c>
      <c r="N15" s="8">
        <f>SUM(N6:N14)</f>
        <v>6</v>
      </c>
      <c r="O15" s="8">
        <f>SUM(O6:O14)</f>
        <v>4</v>
      </c>
      <c r="P15" s="9"/>
    </row>
    <row r="16" spans="1:11" ht="12.75">
      <c r="A16" s="2"/>
      <c r="B16" s="25"/>
      <c r="C16" s="22"/>
      <c r="D16" s="23"/>
      <c r="F16" s="24"/>
      <c r="I16" s="7"/>
      <c r="J16" s="7"/>
      <c r="K16" s="10"/>
    </row>
    <row r="17" spans="1:26" ht="12.75">
      <c r="A17" s="2">
        <v>1</v>
      </c>
      <c r="B17" s="25" t="s">
        <v>434</v>
      </c>
      <c r="C17" s="22">
        <v>40504</v>
      </c>
      <c r="D17" s="23">
        <v>0.7916666666666666</v>
      </c>
      <c r="F17" s="24" t="s">
        <v>435</v>
      </c>
      <c r="H17" t="s">
        <v>32</v>
      </c>
      <c r="I17" s="6" t="s">
        <v>106</v>
      </c>
      <c r="J17" s="7"/>
      <c r="K17" s="10">
        <v>1</v>
      </c>
      <c r="L17">
        <v>0</v>
      </c>
      <c r="M17">
        <v>0</v>
      </c>
      <c r="N17">
        <f t="shared" si="0"/>
        <v>0</v>
      </c>
      <c r="O17">
        <v>0</v>
      </c>
      <c r="S17" t="s">
        <v>448</v>
      </c>
      <c r="U17" s="26" t="s">
        <v>447</v>
      </c>
      <c r="Z17" s="26" t="s">
        <v>162</v>
      </c>
    </row>
    <row r="18" spans="1:29" ht="12.75">
      <c r="A18" s="2">
        <v>2</v>
      </c>
      <c r="B18" s="25" t="s">
        <v>433</v>
      </c>
      <c r="C18" s="22">
        <v>40510</v>
      </c>
      <c r="D18" s="23">
        <v>0.65625</v>
      </c>
      <c r="F18" s="24" t="s">
        <v>430</v>
      </c>
      <c r="H18" t="s">
        <v>51</v>
      </c>
      <c r="I18" s="7" t="s">
        <v>246</v>
      </c>
      <c r="J18" s="7"/>
      <c r="K18" s="10">
        <v>1</v>
      </c>
      <c r="L18">
        <v>1</v>
      </c>
      <c r="M18">
        <v>0</v>
      </c>
      <c r="N18">
        <f t="shared" si="0"/>
        <v>1</v>
      </c>
      <c r="O18">
        <v>0</v>
      </c>
      <c r="S18" t="s">
        <v>448</v>
      </c>
      <c r="U18" t="s">
        <v>444</v>
      </c>
      <c r="V18">
        <v>14</v>
      </c>
      <c r="W18">
        <v>1</v>
      </c>
      <c r="X18">
        <v>0</v>
      </c>
      <c r="Z18" t="s">
        <v>435</v>
      </c>
      <c r="AA18">
        <v>1</v>
      </c>
      <c r="AB18">
        <v>4</v>
      </c>
      <c r="AC18">
        <v>0</v>
      </c>
    </row>
    <row r="19" spans="1:29" ht="12.75">
      <c r="A19" s="2">
        <v>3</v>
      </c>
      <c r="B19" s="25" t="s">
        <v>433</v>
      </c>
      <c r="C19" s="22">
        <v>40517</v>
      </c>
      <c r="D19" s="23">
        <v>0.6145833333333334</v>
      </c>
      <c r="F19" s="24" t="s">
        <v>431</v>
      </c>
      <c r="H19" t="s">
        <v>32</v>
      </c>
      <c r="I19" s="6" t="s">
        <v>449</v>
      </c>
      <c r="J19" s="4"/>
      <c r="K19" s="9">
        <v>1</v>
      </c>
      <c r="L19">
        <v>0</v>
      </c>
      <c r="M19">
        <v>0</v>
      </c>
      <c r="N19">
        <f t="shared" si="0"/>
        <v>0</v>
      </c>
      <c r="O19">
        <v>2</v>
      </c>
      <c r="U19" s="2" t="s">
        <v>441</v>
      </c>
      <c r="V19" s="2">
        <v>8</v>
      </c>
      <c r="W19" s="2">
        <v>6</v>
      </c>
      <c r="X19" s="2">
        <v>1</v>
      </c>
      <c r="Z19" t="s">
        <v>445</v>
      </c>
      <c r="AA19">
        <v>3</v>
      </c>
      <c r="AB19">
        <v>1</v>
      </c>
      <c r="AC19">
        <v>1</v>
      </c>
    </row>
    <row r="20" spans="1:29" ht="12.75">
      <c r="A20" s="2">
        <v>4</v>
      </c>
      <c r="B20" s="25" t="s">
        <v>434</v>
      </c>
      <c r="C20" s="22">
        <v>40525</v>
      </c>
      <c r="D20" s="23">
        <v>0.7916666666666666</v>
      </c>
      <c r="F20" s="24" t="s">
        <v>430</v>
      </c>
      <c r="H20" t="s">
        <v>32</v>
      </c>
      <c r="I20" s="7" t="s">
        <v>197</v>
      </c>
      <c r="J20" s="4"/>
      <c r="K20" s="9">
        <v>1</v>
      </c>
      <c r="L20">
        <v>0</v>
      </c>
      <c r="M20">
        <v>0</v>
      </c>
      <c r="N20">
        <f t="shared" si="0"/>
        <v>0</v>
      </c>
      <c r="O20">
        <v>2</v>
      </c>
      <c r="U20" t="s">
        <v>442</v>
      </c>
      <c r="V20">
        <v>2</v>
      </c>
      <c r="W20">
        <v>10</v>
      </c>
      <c r="X20">
        <v>3</v>
      </c>
      <c r="Z20" t="s">
        <v>446</v>
      </c>
      <c r="AA20">
        <v>4</v>
      </c>
      <c r="AB20">
        <v>1</v>
      </c>
      <c r="AC20">
        <v>0</v>
      </c>
    </row>
    <row r="21" spans="1:24" ht="12.75">
      <c r="A21" s="2">
        <v>5</v>
      </c>
      <c r="B21" s="25" t="s">
        <v>433</v>
      </c>
      <c r="C21" s="22">
        <v>40531</v>
      </c>
      <c r="D21" s="23">
        <v>0.65625</v>
      </c>
      <c r="F21" s="24" t="s">
        <v>435</v>
      </c>
      <c r="H21" t="s">
        <v>31</v>
      </c>
      <c r="I21" s="6" t="s">
        <v>413</v>
      </c>
      <c r="J21" s="4"/>
      <c r="K21" s="9">
        <v>1</v>
      </c>
      <c r="L21">
        <v>0</v>
      </c>
      <c r="M21">
        <v>0</v>
      </c>
      <c r="N21">
        <f t="shared" si="0"/>
        <v>0</v>
      </c>
      <c r="O21">
        <v>0</v>
      </c>
      <c r="S21" t="s">
        <v>448</v>
      </c>
      <c r="U21" t="s">
        <v>443</v>
      </c>
      <c r="V21">
        <v>3</v>
      </c>
      <c r="W21">
        <v>10</v>
      </c>
      <c r="X21">
        <v>2</v>
      </c>
    </row>
    <row r="22" spans="1:15" ht="12.75">
      <c r="A22" s="2">
        <v>6</v>
      </c>
      <c r="B22" s="25" t="s">
        <v>433</v>
      </c>
      <c r="C22" s="22">
        <v>40545</v>
      </c>
      <c r="D22" s="23">
        <v>0.6145833333333334</v>
      </c>
      <c r="F22" s="24" t="s">
        <v>431</v>
      </c>
      <c r="H22" t="s">
        <v>31</v>
      </c>
      <c r="I22" s="6" t="s">
        <v>451</v>
      </c>
      <c r="J22" s="4"/>
      <c r="K22" s="9">
        <v>1</v>
      </c>
      <c r="L22">
        <v>0</v>
      </c>
      <c r="M22">
        <v>1</v>
      </c>
      <c r="N22">
        <f t="shared" si="0"/>
        <v>1</v>
      </c>
      <c r="O22">
        <v>0</v>
      </c>
    </row>
    <row r="23" spans="1:19" ht="12.75">
      <c r="A23" s="2">
        <v>7</v>
      </c>
      <c r="B23" s="25" t="s">
        <v>433</v>
      </c>
      <c r="C23" s="22">
        <v>40559</v>
      </c>
      <c r="D23" s="23">
        <v>0.6145833333333334</v>
      </c>
      <c r="F23" s="24" t="s">
        <v>435</v>
      </c>
      <c r="H23" t="s">
        <v>32</v>
      </c>
      <c r="I23" s="6" t="s">
        <v>452</v>
      </c>
      <c r="J23" s="4"/>
      <c r="K23" s="9">
        <v>1</v>
      </c>
      <c r="L23">
        <v>0</v>
      </c>
      <c r="M23">
        <v>0</v>
      </c>
      <c r="N23">
        <f t="shared" si="0"/>
        <v>0</v>
      </c>
      <c r="O23">
        <v>0</v>
      </c>
      <c r="S23" t="s">
        <v>448</v>
      </c>
    </row>
    <row r="24" spans="1:15" ht="12.75">
      <c r="A24" s="2">
        <v>8</v>
      </c>
      <c r="B24" s="25" t="s">
        <v>433</v>
      </c>
      <c r="C24" s="22">
        <v>40566</v>
      </c>
      <c r="D24" s="23">
        <v>0.6145833333333334</v>
      </c>
      <c r="F24" s="24" t="s">
        <v>431</v>
      </c>
      <c r="H24" t="s">
        <v>31</v>
      </c>
      <c r="I24" s="6" t="s">
        <v>113</v>
      </c>
      <c r="J24" s="4"/>
      <c r="K24" s="9">
        <v>1</v>
      </c>
      <c r="L24">
        <v>1</v>
      </c>
      <c r="M24">
        <v>0</v>
      </c>
      <c r="N24">
        <f t="shared" si="0"/>
        <v>1</v>
      </c>
      <c r="O24">
        <v>0</v>
      </c>
    </row>
    <row r="25" spans="1:15" ht="12.75">
      <c r="A25" s="2">
        <v>9</v>
      </c>
      <c r="B25" s="25" t="s">
        <v>434</v>
      </c>
      <c r="C25" s="22">
        <v>40574</v>
      </c>
      <c r="D25" s="23">
        <v>0.7916666666666666</v>
      </c>
      <c r="F25" s="24" t="s">
        <v>430</v>
      </c>
      <c r="H25" t="s">
        <v>31</v>
      </c>
      <c r="I25" s="6" t="s">
        <v>39</v>
      </c>
      <c r="J25" s="4"/>
      <c r="K25" s="9">
        <v>1</v>
      </c>
      <c r="L25">
        <v>0</v>
      </c>
      <c r="M25">
        <v>0</v>
      </c>
      <c r="N25">
        <f t="shared" si="0"/>
        <v>0</v>
      </c>
      <c r="O25">
        <v>0</v>
      </c>
    </row>
    <row r="26" spans="1:19" ht="12.75">
      <c r="A26" s="2">
        <v>10</v>
      </c>
      <c r="B26" s="25" t="s">
        <v>433</v>
      </c>
      <c r="C26" s="22">
        <v>40580</v>
      </c>
      <c r="D26" s="23">
        <v>0.65625</v>
      </c>
      <c r="F26" s="24" t="s">
        <v>435</v>
      </c>
      <c r="H26" t="s">
        <v>32</v>
      </c>
      <c r="I26" s="6" t="s">
        <v>436</v>
      </c>
      <c r="J26" s="4"/>
      <c r="K26" s="9">
        <v>0</v>
      </c>
      <c r="L26">
        <v>0</v>
      </c>
      <c r="M26">
        <v>0</v>
      </c>
      <c r="N26">
        <f t="shared" si="0"/>
        <v>0</v>
      </c>
      <c r="O26">
        <v>0</v>
      </c>
      <c r="Q26" t="s">
        <v>204</v>
      </c>
      <c r="S26" t="s">
        <v>448</v>
      </c>
    </row>
    <row r="27" spans="1:15" ht="12.75">
      <c r="A27" s="2">
        <v>11</v>
      </c>
      <c r="B27" s="25" t="s">
        <v>433</v>
      </c>
      <c r="C27" s="22">
        <v>40594</v>
      </c>
      <c r="D27" s="23">
        <v>0.6145833333333334</v>
      </c>
      <c r="F27" s="24" t="s">
        <v>431</v>
      </c>
      <c r="H27" t="s">
        <v>31</v>
      </c>
      <c r="I27" s="6" t="s">
        <v>453</v>
      </c>
      <c r="J27" s="4"/>
      <c r="K27" s="9">
        <v>1</v>
      </c>
      <c r="L27">
        <v>0</v>
      </c>
      <c r="M27">
        <v>1</v>
      </c>
      <c r="N27">
        <f>+L27+M27</f>
        <v>1</v>
      </c>
      <c r="O27">
        <v>0</v>
      </c>
    </row>
    <row r="28" spans="1:19" ht="12.75">
      <c r="A28" s="2">
        <v>12</v>
      </c>
      <c r="B28" s="25" t="s">
        <v>433</v>
      </c>
      <c r="C28" s="22">
        <v>40601</v>
      </c>
      <c r="D28" s="23">
        <v>0.65625</v>
      </c>
      <c r="F28" s="24" t="s">
        <v>430</v>
      </c>
      <c r="H28" t="s">
        <v>31</v>
      </c>
      <c r="I28" s="6" t="s">
        <v>54</v>
      </c>
      <c r="J28" s="4"/>
      <c r="K28" s="9">
        <v>1</v>
      </c>
      <c r="L28">
        <v>1</v>
      </c>
      <c r="M28">
        <v>0</v>
      </c>
      <c r="N28">
        <f>+L28+M28</f>
        <v>1</v>
      </c>
      <c r="O28">
        <v>0</v>
      </c>
      <c r="S28" t="s">
        <v>448</v>
      </c>
    </row>
    <row r="29" spans="1:15" ht="12.75">
      <c r="A29" s="2">
        <v>13</v>
      </c>
      <c r="B29" s="25" t="s">
        <v>433</v>
      </c>
      <c r="C29" s="22">
        <v>40608</v>
      </c>
      <c r="D29" s="23">
        <v>0.6145833333333334</v>
      </c>
      <c r="F29" s="24" t="s">
        <v>431</v>
      </c>
      <c r="H29" t="s">
        <v>31</v>
      </c>
      <c r="I29" s="6" t="s">
        <v>219</v>
      </c>
      <c r="J29" s="4"/>
      <c r="K29" s="9">
        <v>1</v>
      </c>
      <c r="L29">
        <v>0</v>
      </c>
      <c r="M29">
        <v>0</v>
      </c>
      <c r="N29">
        <f>+L29+M29</f>
        <v>0</v>
      </c>
      <c r="O29">
        <v>0</v>
      </c>
    </row>
    <row r="30" spans="1:19" ht="12.75">
      <c r="A30" s="2">
        <v>14</v>
      </c>
      <c r="B30" s="25" t="s">
        <v>433</v>
      </c>
      <c r="C30" s="22">
        <v>40615</v>
      </c>
      <c r="D30" s="23">
        <v>0.6145833333333334</v>
      </c>
      <c r="F30" s="24" t="s">
        <v>430</v>
      </c>
      <c r="H30" t="s">
        <v>31</v>
      </c>
      <c r="I30" s="6" t="s">
        <v>40</v>
      </c>
      <c r="J30" s="4"/>
      <c r="K30" s="9">
        <v>0</v>
      </c>
      <c r="L30">
        <v>0</v>
      </c>
      <c r="M30">
        <v>0</v>
      </c>
      <c r="N30">
        <f>+L30+M30</f>
        <v>0</v>
      </c>
      <c r="O30">
        <v>0</v>
      </c>
      <c r="Q30" t="s">
        <v>204</v>
      </c>
      <c r="S30" t="s">
        <v>448</v>
      </c>
    </row>
    <row r="31" spans="1:15" ht="12.75">
      <c r="A31" s="2">
        <v>15</v>
      </c>
      <c r="B31" s="25" t="s">
        <v>433</v>
      </c>
      <c r="C31" s="22">
        <v>40622</v>
      </c>
      <c r="D31" s="23">
        <v>0.6527777777777778</v>
      </c>
      <c r="F31" s="24" t="s">
        <v>435</v>
      </c>
      <c r="H31" t="s">
        <v>32</v>
      </c>
      <c r="I31" s="6" t="s">
        <v>456</v>
      </c>
      <c r="J31" s="4"/>
      <c r="K31" s="9">
        <v>1</v>
      </c>
      <c r="L31">
        <v>0</v>
      </c>
      <c r="M31">
        <v>0</v>
      </c>
      <c r="N31">
        <f>+L31+M31</f>
        <v>0</v>
      </c>
      <c r="O31">
        <v>0</v>
      </c>
    </row>
    <row r="32" spans="1:11" ht="12.75">
      <c r="A32" s="2"/>
      <c r="B32" s="2"/>
      <c r="C32" s="2"/>
      <c r="D32" s="1"/>
      <c r="I32" s="7"/>
      <c r="J32" s="4"/>
      <c r="K32" s="9"/>
    </row>
    <row r="33" spans="1:16" ht="12.75">
      <c r="A33" s="2"/>
      <c r="B33" s="2"/>
      <c r="C33" s="2" t="s">
        <v>107</v>
      </c>
      <c r="D33" s="1"/>
      <c r="K33" s="8">
        <f>SUM(K17:K32)</f>
        <v>13</v>
      </c>
      <c r="L33" s="8">
        <f>SUM(L17:L32)</f>
        <v>3</v>
      </c>
      <c r="M33" s="8">
        <f>SUM(M17:M32)</f>
        <v>2</v>
      </c>
      <c r="N33" s="8">
        <f>SUM(N17:N32)</f>
        <v>5</v>
      </c>
      <c r="O33" s="8">
        <f>SUM(O17:O32)</f>
        <v>4</v>
      </c>
      <c r="P33" s="9"/>
    </row>
    <row r="34" spans="1:11" ht="12.75">
      <c r="A34" s="2"/>
      <c r="B34" s="2"/>
      <c r="C34" s="2"/>
      <c r="D34" s="1"/>
      <c r="K34" s="9"/>
    </row>
    <row r="35" spans="1:26" ht="12.75">
      <c r="A35" s="2">
        <v>1</v>
      </c>
      <c r="B35" s="25" t="s">
        <v>454</v>
      </c>
      <c r="C35" s="22">
        <v>40627</v>
      </c>
      <c r="D35" s="23">
        <v>0.8020833333333334</v>
      </c>
      <c r="F35" s="24" t="s">
        <v>435</v>
      </c>
      <c r="H35" t="s">
        <v>32</v>
      </c>
      <c r="I35" s="11" t="s">
        <v>436</v>
      </c>
      <c r="K35" s="9">
        <v>1</v>
      </c>
      <c r="L35">
        <v>0</v>
      </c>
      <c r="M35">
        <v>0</v>
      </c>
      <c r="N35">
        <f>+L35+M35</f>
        <v>0</v>
      </c>
      <c r="O35">
        <v>0</v>
      </c>
      <c r="S35" t="s">
        <v>448</v>
      </c>
      <c r="U35" s="26" t="s">
        <v>447</v>
      </c>
      <c r="Z35" s="26" t="s">
        <v>162</v>
      </c>
    </row>
    <row r="36" spans="1:29" ht="12.75">
      <c r="A36" s="2">
        <v>2</v>
      </c>
      <c r="B36" s="25" t="s">
        <v>455</v>
      </c>
      <c r="C36" s="22">
        <v>40628</v>
      </c>
      <c r="D36" s="23">
        <v>0.40625</v>
      </c>
      <c r="F36" s="24" t="s">
        <v>431</v>
      </c>
      <c r="H36" t="s">
        <v>32</v>
      </c>
      <c r="I36" s="11" t="s">
        <v>50</v>
      </c>
      <c r="K36" s="9">
        <v>1</v>
      </c>
      <c r="L36">
        <v>0</v>
      </c>
      <c r="M36">
        <v>0</v>
      </c>
      <c r="N36">
        <f>+L36+M36</f>
        <v>0</v>
      </c>
      <c r="O36">
        <v>0</v>
      </c>
      <c r="S36" t="s">
        <v>448</v>
      </c>
      <c r="U36" t="s">
        <v>442</v>
      </c>
      <c r="V36">
        <v>2</v>
      </c>
      <c r="W36">
        <v>1</v>
      </c>
      <c r="X36">
        <v>0</v>
      </c>
      <c r="Z36" t="s">
        <v>435</v>
      </c>
      <c r="AA36">
        <v>0</v>
      </c>
      <c r="AB36">
        <v>1</v>
      </c>
      <c r="AC36">
        <v>0</v>
      </c>
    </row>
    <row r="37" spans="1:29" ht="12.75">
      <c r="A37" s="2">
        <v>3</v>
      </c>
      <c r="B37" s="25" t="s">
        <v>455</v>
      </c>
      <c r="C37" s="22">
        <v>40628</v>
      </c>
      <c r="D37" s="23">
        <v>0.6458333333333334</v>
      </c>
      <c r="F37" s="24" t="s">
        <v>430</v>
      </c>
      <c r="H37" t="s">
        <v>31</v>
      </c>
      <c r="I37" s="11" t="s">
        <v>219</v>
      </c>
      <c r="K37" s="9">
        <v>1</v>
      </c>
      <c r="L37">
        <v>0</v>
      </c>
      <c r="M37">
        <v>0</v>
      </c>
      <c r="N37">
        <f>+L37+M37</f>
        <v>0</v>
      </c>
      <c r="O37">
        <v>0</v>
      </c>
      <c r="S37" t="s">
        <v>448</v>
      </c>
      <c r="U37" t="s">
        <v>443</v>
      </c>
      <c r="V37">
        <v>2</v>
      </c>
      <c r="W37">
        <v>1</v>
      </c>
      <c r="X37">
        <v>0</v>
      </c>
      <c r="Z37" t="s">
        <v>445</v>
      </c>
      <c r="AA37">
        <v>1</v>
      </c>
      <c r="AB37">
        <v>0</v>
      </c>
      <c r="AC37">
        <v>0</v>
      </c>
    </row>
    <row r="38" spans="1:29" ht="12.75">
      <c r="A38" s="2">
        <v>4</v>
      </c>
      <c r="B38" s="25" t="s">
        <v>433</v>
      </c>
      <c r="C38" s="22">
        <v>40629</v>
      </c>
      <c r="D38" s="23">
        <v>0.3368055555555556</v>
      </c>
      <c r="F38" s="24" t="s">
        <v>430</v>
      </c>
      <c r="H38" t="s">
        <v>31</v>
      </c>
      <c r="I38" s="11" t="s">
        <v>40</v>
      </c>
      <c r="K38" s="9">
        <v>1</v>
      </c>
      <c r="L38">
        <v>2</v>
      </c>
      <c r="M38">
        <v>0</v>
      </c>
      <c r="N38">
        <f>+L38+M38</f>
        <v>2</v>
      </c>
      <c r="O38">
        <v>0</v>
      </c>
      <c r="S38" t="s">
        <v>448</v>
      </c>
      <c r="U38" t="s">
        <v>444</v>
      </c>
      <c r="V38">
        <v>1</v>
      </c>
      <c r="W38">
        <v>2</v>
      </c>
      <c r="X38">
        <v>0</v>
      </c>
      <c r="Z38" t="s">
        <v>446</v>
      </c>
      <c r="AA38">
        <v>0</v>
      </c>
      <c r="AB38">
        <v>1</v>
      </c>
      <c r="AC38">
        <v>0</v>
      </c>
    </row>
    <row r="39" spans="1:24" ht="12.75">
      <c r="A39" s="2">
        <v>5</v>
      </c>
      <c r="B39" s="25" t="s">
        <v>433</v>
      </c>
      <c r="C39" s="22">
        <v>40629</v>
      </c>
      <c r="D39" s="23">
        <v>0.6284722222222222</v>
      </c>
      <c r="F39" s="24" t="s">
        <v>435</v>
      </c>
      <c r="H39" t="s">
        <v>32</v>
      </c>
      <c r="I39" s="11" t="s">
        <v>457</v>
      </c>
      <c r="K39" s="9">
        <v>1</v>
      </c>
      <c r="L39">
        <v>1</v>
      </c>
      <c r="M39">
        <v>1</v>
      </c>
      <c r="N39">
        <f>+L39+M39</f>
        <v>2</v>
      </c>
      <c r="O39">
        <v>2</v>
      </c>
      <c r="Q39" s="2" t="s">
        <v>458</v>
      </c>
      <c r="U39" s="2" t="s">
        <v>441</v>
      </c>
      <c r="V39" s="2">
        <v>1</v>
      </c>
      <c r="W39" s="2">
        <v>2</v>
      </c>
      <c r="X39" s="2">
        <v>0</v>
      </c>
    </row>
    <row r="40" spans="1:11" ht="12.75">
      <c r="A40" s="2"/>
      <c r="B40" s="2"/>
      <c r="C40" s="2"/>
      <c r="K40" s="9"/>
    </row>
    <row r="41" spans="1:16" ht="12.75">
      <c r="A41" s="2"/>
      <c r="B41" s="2"/>
      <c r="C41" s="2" t="s">
        <v>108</v>
      </c>
      <c r="D41" s="1"/>
      <c r="K41" s="8">
        <f>SUM(K35:K40)</f>
        <v>5</v>
      </c>
      <c r="L41" s="8">
        <f>SUM(L35:L40)</f>
        <v>3</v>
      </c>
      <c r="M41" s="8">
        <f>SUM(M35:M40)</f>
        <v>1</v>
      </c>
      <c r="N41" s="8">
        <f>SUM(N35:N40)</f>
        <v>4</v>
      </c>
      <c r="O41" s="8">
        <f>SUM(O35:O40)</f>
        <v>2</v>
      </c>
      <c r="P41" s="9"/>
    </row>
    <row r="42" spans="1:15" ht="12.75">
      <c r="A42" s="2"/>
      <c r="B42" s="2"/>
      <c r="C42" s="2"/>
      <c r="K42" s="8"/>
      <c r="L42" s="2"/>
      <c r="M42" s="2"/>
      <c r="N42" s="2"/>
      <c r="O42" s="2"/>
    </row>
    <row r="43" spans="1:16" ht="12.75">
      <c r="A43" s="2"/>
      <c r="B43" s="2"/>
      <c r="C43" s="2" t="s">
        <v>111</v>
      </c>
      <c r="D43" s="1"/>
      <c r="K43" s="8">
        <f>+K15+K33+K41</f>
        <v>26</v>
      </c>
      <c r="L43" s="8">
        <f>+L15+L33+L41</f>
        <v>7</v>
      </c>
      <c r="M43" s="8">
        <f>+M15+M33+M41</f>
        <v>8</v>
      </c>
      <c r="N43" s="8">
        <f>+N15+N33+N41</f>
        <v>15</v>
      </c>
      <c r="O43" s="8">
        <f>+O15+O33+O41</f>
        <v>10</v>
      </c>
      <c r="P43" s="9"/>
    </row>
    <row r="44" spans="1:11" ht="12.75">
      <c r="A44" s="2"/>
      <c r="B44" s="2"/>
      <c r="C44" s="2"/>
      <c r="K4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8">
      <selection activeCell="J39" sqref="J39"/>
    </sheetView>
  </sheetViews>
  <sheetFormatPr defaultColWidth="9.140625" defaultRowHeight="12.75"/>
  <cols>
    <col min="1" max="1" width="3.00390625" style="2" bestFit="1" customWidth="1"/>
    <col min="2" max="2" width="15.421875" style="2" customWidth="1"/>
    <col min="4" max="4" width="5.28125" style="0" customWidth="1"/>
    <col min="5" max="5" width="18.140625" style="0" customWidth="1"/>
    <col min="6" max="6" width="5.28125" style="0" customWidth="1"/>
    <col min="7" max="7" width="9.7109375" style="0" customWidth="1"/>
    <col min="8" max="8" width="8.00390625" style="0" bestFit="1" customWidth="1"/>
    <col min="9" max="9" width="3.8515625" style="0" customWidth="1"/>
    <col min="10" max="10" width="3.7109375" style="9" bestFit="1" customWidth="1"/>
    <col min="11" max="11" width="3.28125" style="0" customWidth="1"/>
    <col min="12" max="12" width="3.421875" style="0" customWidth="1"/>
    <col min="13" max="13" width="4.57421875" style="0" bestFit="1" customWidth="1"/>
    <col min="14" max="14" width="4.28125" style="0" bestFit="1" customWidth="1"/>
    <col min="15" max="15" width="4.28125" style="0" customWidth="1"/>
    <col min="16" max="16" width="35.28125" style="0" bestFit="1" customWidth="1"/>
  </cols>
  <sheetData>
    <row r="1" spans="2:10" s="2" customFormat="1" ht="12.75">
      <c r="B1" s="3">
        <f ca="1">NOW()</f>
        <v>41988.40337523148</v>
      </c>
      <c r="E1" s="2" t="s">
        <v>419</v>
      </c>
      <c r="J1" s="8"/>
    </row>
    <row r="2" spans="3:10" s="2" customFormat="1" ht="12.75">
      <c r="C2" s="2" t="s">
        <v>403</v>
      </c>
      <c r="J2" s="8"/>
    </row>
    <row r="4" spans="7:16" ht="12.75">
      <c r="G4" s="2" t="s">
        <v>408</v>
      </c>
      <c r="H4" s="2" t="s">
        <v>159</v>
      </c>
      <c r="J4" s="8" t="s">
        <v>41</v>
      </c>
      <c r="K4" s="2" t="s">
        <v>37</v>
      </c>
      <c r="L4" s="2" t="s">
        <v>38</v>
      </c>
      <c r="M4" s="2" t="s">
        <v>42</v>
      </c>
      <c r="N4" s="2" t="s">
        <v>45</v>
      </c>
      <c r="O4" s="2"/>
      <c r="P4" s="2" t="s">
        <v>160</v>
      </c>
    </row>
    <row r="5" spans="10:15" ht="12.75">
      <c r="J5" s="8"/>
      <c r="K5" s="2"/>
      <c r="L5" s="2"/>
      <c r="M5" s="2"/>
      <c r="N5" s="2"/>
      <c r="O5" s="2"/>
    </row>
    <row r="6" spans="1:16" ht="12.75">
      <c r="A6" s="2">
        <v>1</v>
      </c>
      <c r="B6" s="21" t="s">
        <v>407</v>
      </c>
      <c r="C6" s="23">
        <v>0.59375</v>
      </c>
      <c r="E6" s="24" t="s">
        <v>409</v>
      </c>
      <c r="G6" t="s">
        <v>31</v>
      </c>
      <c r="H6" s="11" t="s">
        <v>66</v>
      </c>
      <c r="J6" s="10">
        <v>1</v>
      </c>
      <c r="K6">
        <v>0</v>
      </c>
      <c r="L6">
        <v>0</v>
      </c>
      <c r="M6">
        <f>+K6+L6</f>
        <v>0</v>
      </c>
      <c r="N6">
        <v>0</v>
      </c>
      <c r="P6" t="s">
        <v>412</v>
      </c>
    </row>
    <row r="7" spans="2:10" ht="12.75">
      <c r="B7" s="21"/>
      <c r="C7" s="23"/>
      <c r="E7" s="24"/>
      <c r="H7" s="11"/>
      <c r="J7" s="10"/>
    </row>
    <row r="8" spans="2:15" ht="12.75">
      <c r="B8" s="2" t="s">
        <v>109</v>
      </c>
      <c r="C8" s="1"/>
      <c r="J8" s="8">
        <f>SUM(J6:J7)</f>
        <v>1</v>
      </c>
      <c r="K8" s="8">
        <f>SUM(K6:K7)</f>
        <v>0</v>
      </c>
      <c r="L8" s="8">
        <f>SUM(L6:L7)</f>
        <v>0</v>
      </c>
      <c r="M8" s="8">
        <f>SUM(M6:M7)</f>
        <v>0</v>
      </c>
      <c r="N8" s="8">
        <f>SUM(N6:N7)</f>
        <v>0</v>
      </c>
      <c r="O8" s="9"/>
    </row>
    <row r="9" spans="2:10" ht="12.75">
      <c r="B9" s="21"/>
      <c r="C9" s="23"/>
      <c r="E9" s="24"/>
      <c r="H9" s="11"/>
      <c r="J9" s="10"/>
    </row>
    <row r="10" spans="1:16" ht="12.75">
      <c r="A10" s="2">
        <v>1</v>
      </c>
      <c r="B10" s="21" t="s">
        <v>404</v>
      </c>
      <c r="C10" s="23">
        <v>0.59375</v>
      </c>
      <c r="E10" s="24" t="s">
        <v>411</v>
      </c>
      <c r="G10" t="s">
        <v>31</v>
      </c>
      <c r="H10" s="11" t="s">
        <v>66</v>
      </c>
      <c r="I10" s="5"/>
      <c r="J10" s="10">
        <v>1</v>
      </c>
      <c r="K10">
        <v>0</v>
      </c>
      <c r="L10">
        <v>0</v>
      </c>
      <c r="M10">
        <f>+K10+L10</f>
        <v>0</v>
      </c>
      <c r="N10">
        <v>0</v>
      </c>
      <c r="P10" t="s">
        <v>71</v>
      </c>
    </row>
    <row r="11" spans="1:16" ht="12.75">
      <c r="A11" s="2">
        <v>2</v>
      </c>
      <c r="B11" s="22">
        <v>40096</v>
      </c>
      <c r="C11" s="23">
        <v>0.6354166666666666</v>
      </c>
      <c r="E11" s="24" t="s">
        <v>409</v>
      </c>
      <c r="G11" t="s">
        <v>31</v>
      </c>
      <c r="H11" s="6" t="s">
        <v>40</v>
      </c>
      <c r="I11" s="6"/>
      <c r="J11" s="10">
        <v>1</v>
      </c>
      <c r="K11">
        <v>0</v>
      </c>
      <c r="L11">
        <v>0</v>
      </c>
      <c r="M11">
        <f aca="true" t="shared" si="0" ref="M11:M24">+K11+L11</f>
        <v>0</v>
      </c>
      <c r="N11">
        <v>0</v>
      </c>
      <c r="P11" t="s">
        <v>71</v>
      </c>
    </row>
    <row r="12" spans="1:16" ht="12.75">
      <c r="A12" s="2">
        <v>3</v>
      </c>
      <c r="B12" s="22">
        <v>40103</v>
      </c>
      <c r="C12" s="23">
        <v>0.59375</v>
      </c>
      <c r="E12" s="24" t="s">
        <v>410</v>
      </c>
      <c r="G12" t="s">
        <v>31</v>
      </c>
      <c r="H12" s="7" t="s">
        <v>44</v>
      </c>
      <c r="I12" s="7"/>
      <c r="J12" s="10">
        <v>1</v>
      </c>
      <c r="K12">
        <v>0</v>
      </c>
      <c r="L12">
        <v>0</v>
      </c>
      <c r="M12">
        <f t="shared" si="0"/>
        <v>0</v>
      </c>
      <c r="N12">
        <v>0</v>
      </c>
      <c r="P12" t="s">
        <v>71</v>
      </c>
    </row>
    <row r="13" spans="1:16" ht="12.75">
      <c r="A13" s="2">
        <v>4</v>
      </c>
      <c r="B13" s="22">
        <v>40117</v>
      </c>
      <c r="C13" s="23">
        <v>0.59375</v>
      </c>
      <c r="E13" s="24" t="s">
        <v>411</v>
      </c>
      <c r="G13" t="s">
        <v>31</v>
      </c>
      <c r="H13" s="6" t="s">
        <v>369</v>
      </c>
      <c r="I13" s="6"/>
      <c r="J13" s="10">
        <v>1</v>
      </c>
      <c r="K13">
        <v>0</v>
      </c>
      <c r="L13">
        <v>1</v>
      </c>
      <c r="M13">
        <f t="shared" si="0"/>
        <v>1</v>
      </c>
      <c r="N13">
        <v>0</v>
      </c>
      <c r="P13" t="s">
        <v>71</v>
      </c>
    </row>
    <row r="14" spans="1:16" ht="12.75">
      <c r="A14" s="2">
        <v>5</v>
      </c>
      <c r="B14" s="22">
        <v>40131</v>
      </c>
      <c r="C14" s="23">
        <v>0.6354166666666666</v>
      </c>
      <c r="E14" s="24" t="s">
        <v>409</v>
      </c>
      <c r="G14" t="s">
        <v>31</v>
      </c>
      <c r="H14" s="7" t="s">
        <v>413</v>
      </c>
      <c r="I14" s="7"/>
      <c r="J14" s="10">
        <v>1</v>
      </c>
      <c r="K14">
        <v>0</v>
      </c>
      <c r="L14">
        <v>0</v>
      </c>
      <c r="M14">
        <f t="shared" si="0"/>
        <v>0</v>
      </c>
      <c r="N14">
        <v>0</v>
      </c>
      <c r="P14" t="s">
        <v>71</v>
      </c>
    </row>
    <row r="15" spans="1:16" ht="12.75">
      <c r="A15" s="2">
        <v>6</v>
      </c>
      <c r="B15" s="22">
        <v>40138</v>
      </c>
      <c r="C15" s="23">
        <v>0.34375</v>
      </c>
      <c r="E15" s="24" t="s">
        <v>410</v>
      </c>
      <c r="G15" t="s">
        <v>31</v>
      </c>
      <c r="H15" s="6" t="s">
        <v>114</v>
      </c>
      <c r="I15" s="7"/>
      <c r="J15" s="10">
        <v>1</v>
      </c>
      <c r="K15">
        <v>0</v>
      </c>
      <c r="L15">
        <v>0</v>
      </c>
      <c r="M15">
        <f t="shared" si="0"/>
        <v>0</v>
      </c>
      <c r="N15">
        <v>0</v>
      </c>
      <c r="P15" t="s">
        <v>71</v>
      </c>
    </row>
    <row r="16" spans="1:16" ht="12.75">
      <c r="A16" s="2">
        <v>7</v>
      </c>
      <c r="B16" s="21" t="s">
        <v>405</v>
      </c>
      <c r="C16" s="23">
        <v>0.59375</v>
      </c>
      <c r="E16" s="24" t="s">
        <v>411</v>
      </c>
      <c r="G16" t="s">
        <v>32</v>
      </c>
      <c r="H16" s="7" t="s">
        <v>267</v>
      </c>
      <c r="I16" s="7"/>
      <c r="J16" s="10">
        <v>0</v>
      </c>
      <c r="K16">
        <v>0</v>
      </c>
      <c r="L16">
        <v>0</v>
      </c>
      <c r="M16">
        <f t="shared" si="0"/>
        <v>0</v>
      </c>
      <c r="N16">
        <v>0</v>
      </c>
      <c r="P16" t="s">
        <v>414</v>
      </c>
    </row>
    <row r="17" spans="1:16" ht="12.75">
      <c r="A17" s="2">
        <v>8</v>
      </c>
      <c r="B17" s="21" t="s">
        <v>406</v>
      </c>
      <c r="C17" s="23">
        <v>0.6354166666666666</v>
      </c>
      <c r="E17" s="24" t="s">
        <v>409</v>
      </c>
      <c r="G17" t="s">
        <v>31</v>
      </c>
      <c r="H17" s="6" t="s">
        <v>54</v>
      </c>
      <c r="I17" s="4"/>
      <c r="J17" s="9">
        <v>1</v>
      </c>
      <c r="K17">
        <v>0</v>
      </c>
      <c r="L17">
        <v>0</v>
      </c>
      <c r="M17">
        <f t="shared" si="0"/>
        <v>0</v>
      </c>
      <c r="N17">
        <v>0</v>
      </c>
      <c r="P17" t="s">
        <v>71</v>
      </c>
    </row>
    <row r="18" spans="1:16" ht="12.75">
      <c r="A18" s="2">
        <v>9</v>
      </c>
      <c r="B18" s="22">
        <v>40159</v>
      </c>
      <c r="C18" s="23">
        <v>0.59375</v>
      </c>
      <c r="E18" s="24" t="s">
        <v>410</v>
      </c>
      <c r="G18" t="s">
        <v>32</v>
      </c>
      <c r="H18" s="7" t="s">
        <v>55</v>
      </c>
      <c r="I18" s="4"/>
      <c r="J18" s="9">
        <v>1</v>
      </c>
      <c r="K18">
        <v>0</v>
      </c>
      <c r="L18">
        <v>0</v>
      </c>
      <c r="M18">
        <f t="shared" si="0"/>
        <v>0</v>
      </c>
      <c r="N18">
        <v>0</v>
      </c>
      <c r="P18" t="s">
        <v>71</v>
      </c>
    </row>
    <row r="19" spans="1:16" ht="12.75">
      <c r="A19" s="2">
        <v>10</v>
      </c>
      <c r="B19" s="22">
        <v>40166</v>
      </c>
      <c r="C19" s="23">
        <v>0.59375</v>
      </c>
      <c r="E19" s="24" t="s">
        <v>411</v>
      </c>
      <c r="G19" t="s">
        <v>31</v>
      </c>
      <c r="H19" s="6" t="s">
        <v>415</v>
      </c>
      <c r="I19" s="4"/>
      <c r="J19" s="9">
        <v>1</v>
      </c>
      <c r="K19">
        <v>0</v>
      </c>
      <c r="L19">
        <v>3</v>
      </c>
      <c r="M19">
        <f t="shared" si="0"/>
        <v>3</v>
      </c>
      <c r="N19">
        <v>0</v>
      </c>
      <c r="P19" t="s">
        <v>71</v>
      </c>
    </row>
    <row r="20" spans="1:16" ht="12.75">
      <c r="A20" s="2">
        <v>11</v>
      </c>
      <c r="B20" s="22">
        <v>40180</v>
      </c>
      <c r="C20" s="23">
        <v>0.5416666666666666</v>
      </c>
      <c r="E20" s="24" t="s">
        <v>409</v>
      </c>
      <c r="G20" t="s">
        <v>31</v>
      </c>
      <c r="H20" s="6" t="s">
        <v>85</v>
      </c>
      <c r="I20" s="4"/>
      <c r="J20" s="9">
        <v>1</v>
      </c>
      <c r="K20">
        <v>0</v>
      </c>
      <c r="L20">
        <v>1</v>
      </c>
      <c r="M20">
        <f t="shared" si="0"/>
        <v>1</v>
      </c>
      <c r="N20">
        <v>0</v>
      </c>
      <c r="P20" t="s">
        <v>71</v>
      </c>
    </row>
    <row r="21" spans="1:16" ht="12.75">
      <c r="A21" s="2">
        <v>12</v>
      </c>
      <c r="B21" s="22">
        <v>40194</v>
      </c>
      <c r="C21" s="23">
        <v>0.59375</v>
      </c>
      <c r="E21" s="24" t="s">
        <v>410</v>
      </c>
      <c r="G21" t="s">
        <v>31</v>
      </c>
      <c r="H21" s="6" t="s">
        <v>33</v>
      </c>
      <c r="I21" s="4"/>
      <c r="J21" s="9">
        <v>1</v>
      </c>
      <c r="K21">
        <v>0</v>
      </c>
      <c r="L21">
        <v>0</v>
      </c>
      <c r="M21">
        <f t="shared" si="0"/>
        <v>0</v>
      </c>
      <c r="N21">
        <v>0</v>
      </c>
      <c r="P21" t="s">
        <v>71</v>
      </c>
    </row>
    <row r="22" spans="1:16" ht="12.75">
      <c r="A22" s="2">
        <v>13</v>
      </c>
      <c r="B22" s="22">
        <v>40201</v>
      </c>
      <c r="C22" s="23">
        <v>0.59375</v>
      </c>
      <c r="E22" s="24" t="s">
        <v>411</v>
      </c>
      <c r="G22" t="s">
        <v>31</v>
      </c>
      <c r="H22" s="6" t="s">
        <v>49</v>
      </c>
      <c r="I22" s="4"/>
      <c r="J22" s="9">
        <v>1</v>
      </c>
      <c r="K22">
        <v>0</v>
      </c>
      <c r="L22">
        <v>0</v>
      </c>
      <c r="M22">
        <f t="shared" si="0"/>
        <v>0</v>
      </c>
      <c r="N22">
        <v>0</v>
      </c>
      <c r="P22" t="s">
        <v>71</v>
      </c>
    </row>
    <row r="23" spans="1:16" ht="12.75">
      <c r="A23" s="2">
        <v>14</v>
      </c>
      <c r="B23" s="22">
        <v>40208</v>
      </c>
      <c r="C23" s="23">
        <v>0.6354166666666666</v>
      </c>
      <c r="E23" s="24" t="s">
        <v>409</v>
      </c>
      <c r="G23" t="s">
        <v>32</v>
      </c>
      <c r="H23" s="6" t="s">
        <v>245</v>
      </c>
      <c r="I23" s="4"/>
      <c r="J23" s="9">
        <v>1</v>
      </c>
      <c r="K23">
        <v>0</v>
      </c>
      <c r="L23">
        <v>0</v>
      </c>
      <c r="M23">
        <f t="shared" si="0"/>
        <v>0</v>
      </c>
      <c r="N23">
        <v>0</v>
      </c>
      <c r="P23" t="s">
        <v>416</v>
      </c>
    </row>
    <row r="24" spans="1:16" ht="12.75">
      <c r="A24" s="2">
        <v>15</v>
      </c>
      <c r="B24" s="22">
        <v>40215</v>
      </c>
      <c r="C24" s="23">
        <v>0.59375</v>
      </c>
      <c r="E24" s="24" t="s">
        <v>410</v>
      </c>
      <c r="G24" t="s">
        <v>31</v>
      </c>
      <c r="H24" s="6" t="s">
        <v>242</v>
      </c>
      <c r="I24" s="4"/>
      <c r="J24" s="9">
        <v>1</v>
      </c>
      <c r="K24">
        <v>0</v>
      </c>
      <c r="L24">
        <v>0</v>
      </c>
      <c r="M24">
        <f t="shared" si="0"/>
        <v>0</v>
      </c>
      <c r="N24">
        <v>0</v>
      </c>
      <c r="P24" t="s">
        <v>420</v>
      </c>
    </row>
    <row r="25" spans="1:14" ht="12.75">
      <c r="A25" s="2">
        <v>16</v>
      </c>
      <c r="B25" s="22">
        <v>40229</v>
      </c>
      <c r="C25" s="23">
        <v>0.59375</v>
      </c>
      <c r="E25" s="24" t="s">
        <v>411</v>
      </c>
      <c r="G25" t="s">
        <v>31</v>
      </c>
      <c r="H25" s="6" t="s">
        <v>422</v>
      </c>
      <c r="I25" s="4"/>
      <c r="J25" s="9">
        <v>1</v>
      </c>
      <c r="K25">
        <v>0</v>
      </c>
      <c r="L25">
        <v>0</v>
      </c>
      <c r="M25">
        <f>+K25+L25</f>
        <v>0</v>
      </c>
      <c r="N25">
        <v>0</v>
      </c>
    </row>
    <row r="26" spans="1:14" ht="12.75">
      <c r="A26" s="2">
        <v>17</v>
      </c>
      <c r="B26" s="22">
        <v>40236</v>
      </c>
      <c r="C26" s="23">
        <v>0.6354166666666666</v>
      </c>
      <c r="E26" s="24" t="s">
        <v>409</v>
      </c>
      <c r="G26" t="s">
        <v>32</v>
      </c>
      <c r="H26" s="6" t="s">
        <v>313</v>
      </c>
      <c r="I26" s="4"/>
      <c r="J26" s="9">
        <v>1</v>
      </c>
      <c r="K26">
        <v>0</v>
      </c>
      <c r="L26">
        <v>0</v>
      </c>
      <c r="M26">
        <f>+K26+L26</f>
        <v>0</v>
      </c>
      <c r="N26">
        <v>0</v>
      </c>
    </row>
    <row r="27" spans="1:14" ht="12.75">
      <c r="A27" s="2">
        <v>18</v>
      </c>
      <c r="B27" s="22">
        <v>40243</v>
      </c>
      <c r="C27" s="23">
        <v>0.59375</v>
      </c>
      <c r="E27" s="24" t="s">
        <v>410</v>
      </c>
      <c r="G27" t="s">
        <v>32</v>
      </c>
      <c r="H27" s="6" t="s">
        <v>132</v>
      </c>
      <c r="I27" s="4"/>
      <c r="J27" s="9">
        <v>1</v>
      </c>
      <c r="K27">
        <v>0</v>
      </c>
      <c r="L27">
        <v>0</v>
      </c>
      <c r="M27">
        <f>+K27+L27</f>
        <v>0</v>
      </c>
      <c r="N27">
        <v>0</v>
      </c>
    </row>
    <row r="28" spans="1:14" ht="12.75">
      <c r="A28" s="2">
        <v>19</v>
      </c>
      <c r="B28" s="22">
        <v>40250</v>
      </c>
      <c r="C28" s="23">
        <v>0.59375</v>
      </c>
      <c r="E28" s="24" t="s">
        <v>411</v>
      </c>
      <c r="G28" t="s">
        <v>31</v>
      </c>
      <c r="H28" s="6" t="s">
        <v>64</v>
      </c>
      <c r="I28" s="4"/>
      <c r="J28" s="9">
        <v>1</v>
      </c>
      <c r="K28">
        <v>0</v>
      </c>
      <c r="L28">
        <v>0</v>
      </c>
      <c r="M28">
        <f>+K28+L28</f>
        <v>0</v>
      </c>
      <c r="N28">
        <v>0</v>
      </c>
    </row>
    <row r="29" spans="1:14" ht="12.75">
      <c r="A29" s="2">
        <v>20</v>
      </c>
      <c r="B29" s="22">
        <v>40257</v>
      </c>
      <c r="C29" s="23">
        <v>0.6354166666666666</v>
      </c>
      <c r="E29" s="24" t="s">
        <v>409</v>
      </c>
      <c r="G29" t="s">
        <v>51</v>
      </c>
      <c r="H29" s="6" t="s">
        <v>216</v>
      </c>
      <c r="I29" s="4"/>
      <c r="J29" s="9">
        <v>1</v>
      </c>
      <c r="K29">
        <v>0</v>
      </c>
      <c r="L29">
        <v>0</v>
      </c>
      <c r="M29">
        <f>+K29+L29</f>
        <v>0</v>
      </c>
      <c r="N29">
        <v>0</v>
      </c>
    </row>
    <row r="30" spans="3:9" ht="12.75">
      <c r="C30" s="1"/>
      <c r="H30" s="7"/>
      <c r="I30" s="4"/>
    </row>
    <row r="31" spans="2:15" ht="12.75">
      <c r="B31" s="2" t="s">
        <v>107</v>
      </c>
      <c r="C31" s="1"/>
      <c r="J31" s="8">
        <f>SUM(J10:J30)</f>
        <v>19</v>
      </c>
      <c r="K31" s="8">
        <f>SUM(K10:K30)</f>
        <v>0</v>
      </c>
      <c r="L31" s="8">
        <f>SUM(L10:L30)</f>
        <v>5</v>
      </c>
      <c r="M31" s="8">
        <f>SUM(M10:M30)</f>
        <v>5</v>
      </c>
      <c r="N31" s="8">
        <f>SUM(N10:N30)</f>
        <v>0</v>
      </c>
      <c r="O31" s="9"/>
    </row>
    <row r="32" ht="12.75">
      <c r="C32" s="1"/>
    </row>
    <row r="33" spans="1:14" ht="12.75">
      <c r="A33" s="2">
        <v>1</v>
      </c>
      <c r="B33" s="22">
        <v>40263</v>
      </c>
      <c r="C33" s="23">
        <v>0.7604166666666666</v>
      </c>
      <c r="E33" s="24" t="s">
        <v>411</v>
      </c>
      <c r="F33" t="s">
        <v>71</v>
      </c>
      <c r="G33" t="s">
        <v>31</v>
      </c>
      <c r="H33" s="11" t="s">
        <v>114</v>
      </c>
      <c r="J33" s="9">
        <v>1</v>
      </c>
      <c r="K33">
        <v>0</v>
      </c>
      <c r="L33">
        <v>0</v>
      </c>
      <c r="M33">
        <v>0</v>
      </c>
      <c r="N33">
        <v>0</v>
      </c>
    </row>
    <row r="34" spans="1:14" ht="12.75">
      <c r="A34" s="2">
        <v>2</v>
      </c>
      <c r="B34" s="22">
        <v>40264</v>
      </c>
      <c r="C34" s="23">
        <v>0.3854166666666667</v>
      </c>
      <c r="E34" s="24" t="s">
        <v>410</v>
      </c>
      <c r="G34" t="s">
        <v>31</v>
      </c>
      <c r="H34" s="11" t="s">
        <v>219</v>
      </c>
      <c r="J34" s="9">
        <v>1</v>
      </c>
      <c r="K34">
        <v>0</v>
      </c>
      <c r="L34">
        <v>0</v>
      </c>
      <c r="M34">
        <v>0</v>
      </c>
      <c r="N34">
        <v>0</v>
      </c>
    </row>
    <row r="35" spans="1:14" ht="12.75">
      <c r="A35" s="2">
        <v>3</v>
      </c>
      <c r="B35" s="22">
        <v>40264</v>
      </c>
      <c r="C35" s="23">
        <v>0.71875</v>
      </c>
      <c r="E35" s="24" t="s">
        <v>409</v>
      </c>
      <c r="G35" t="s">
        <v>31</v>
      </c>
      <c r="H35" s="11" t="s">
        <v>247</v>
      </c>
      <c r="J35" s="9">
        <v>1</v>
      </c>
      <c r="K35">
        <v>0</v>
      </c>
      <c r="L35">
        <v>0</v>
      </c>
      <c r="M35">
        <v>0</v>
      </c>
      <c r="N35">
        <v>0</v>
      </c>
    </row>
    <row r="36" spans="1:16" ht="12.75">
      <c r="A36" s="2">
        <v>4</v>
      </c>
      <c r="B36" s="22">
        <v>40265</v>
      </c>
      <c r="C36" s="23">
        <v>0.3854166666666667</v>
      </c>
      <c r="E36" s="24" t="s">
        <v>409</v>
      </c>
      <c r="G36" t="s">
        <v>32</v>
      </c>
      <c r="H36" s="11" t="s">
        <v>426</v>
      </c>
      <c r="J36" s="9">
        <v>1</v>
      </c>
      <c r="K36">
        <v>0</v>
      </c>
      <c r="L36">
        <v>0</v>
      </c>
      <c r="M36">
        <v>0</v>
      </c>
      <c r="N36">
        <v>0</v>
      </c>
      <c r="P36" t="s">
        <v>427</v>
      </c>
    </row>
    <row r="38" spans="2:15" ht="12.75">
      <c r="B38" s="2" t="s">
        <v>108</v>
      </c>
      <c r="C38" s="1"/>
      <c r="J38" s="8">
        <f>SUM(J33:J37)</f>
        <v>4</v>
      </c>
      <c r="K38" s="8">
        <f>SUM(K33:K37)</f>
        <v>0</v>
      </c>
      <c r="L38" s="8">
        <f>SUM(L33:L37)</f>
        <v>0</v>
      </c>
      <c r="M38" s="8">
        <f>SUM(M33:M37)</f>
        <v>0</v>
      </c>
      <c r="N38" s="8">
        <f>SUM(N33:N37)</f>
        <v>0</v>
      </c>
      <c r="O38" s="9"/>
    </row>
    <row r="39" spans="10:14" ht="12.75">
      <c r="J39" s="8"/>
      <c r="K39" s="2"/>
      <c r="L39" s="2"/>
      <c r="M39" s="2"/>
      <c r="N39" s="2"/>
    </row>
    <row r="40" spans="2:15" ht="12.75">
      <c r="B40" s="2" t="s">
        <v>111</v>
      </c>
      <c r="C40" s="1"/>
      <c r="J40" s="8">
        <f>+J8+J31+J38</f>
        <v>24</v>
      </c>
      <c r="K40" s="8">
        <f>+K8+K31+K38</f>
        <v>0</v>
      </c>
      <c r="L40" s="8">
        <f>+L8+L31+L38</f>
        <v>5</v>
      </c>
      <c r="M40" s="8">
        <f>+M8+M31+M38</f>
        <v>5</v>
      </c>
      <c r="N40" s="8">
        <f>+N8+N31+N38</f>
        <v>0</v>
      </c>
      <c r="O40" s="9"/>
    </row>
    <row r="43" spans="2:8" ht="12.75">
      <c r="B43" s="2" t="s">
        <v>418</v>
      </c>
      <c r="E43" s="2" t="s">
        <v>417</v>
      </c>
      <c r="G43" t="s">
        <v>424</v>
      </c>
      <c r="H43" t="s">
        <v>370</v>
      </c>
    </row>
    <row r="44" spans="5:8" ht="12.75">
      <c r="E44" s="2" t="s">
        <v>409</v>
      </c>
      <c r="G44" t="s">
        <v>425</v>
      </c>
      <c r="H44" t="s">
        <v>264</v>
      </c>
    </row>
    <row r="45" spans="5:8" ht="12.75">
      <c r="E45" s="24" t="s">
        <v>410</v>
      </c>
      <c r="G45" t="s">
        <v>423</v>
      </c>
      <c r="H45" t="s">
        <v>370</v>
      </c>
    </row>
    <row r="48" spans="5:7" ht="12.75">
      <c r="E48" s="2"/>
      <c r="G48" s="6"/>
    </row>
    <row r="49" spans="5:7" ht="12.75">
      <c r="E49" s="24"/>
      <c r="G49" s="11"/>
    </row>
    <row r="50" spans="5:7" ht="12.75">
      <c r="E50" s="2"/>
      <c r="G50" s="11"/>
    </row>
    <row r="51" spans="5:7" ht="12.75">
      <c r="E51" s="2"/>
      <c r="G51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.00390625" style="0" bestFit="1" customWidth="1"/>
    <col min="2" max="2" width="5.8515625" style="0" customWidth="1"/>
    <col min="3" max="3" width="19.140625" style="0" customWidth="1"/>
    <col min="4" max="4" width="6.421875" style="0" customWidth="1"/>
    <col min="5" max="5" width="4.28125" style="0" customWidth="1"/>
    <col min="6" max="6" width="27.8515625" style="0" customWidth="1"/>
    <col min="7" max="7" width="4.421875" style="0" bestFit="1" customWidth="1"/>
    <col min="8" max="8" width="6.57421875" style="0" customWidth="1"/>
    <col min="9" max="9" width="7.57421875" style="0" bestFit="1" customWidth="1"/>
    <col min="10" max="10" width="5.140625" style="0" customWidth="1"/>
    <col min="11" max="11" width="3.7109375" style="0" bestFit="1" customWidth="1"/>
    <col min="12" max="12" width="3.28125" style="0" customWidth="1"/>
    <col min="13" max="13" width="3.140625" style="0" customWidth="1"/>
    <col min="14" max="14" width="4.7109375" style="0" bestFit="1" customWidth="1"/>
    <col min="15" max="15" width="4.421875" style="0" bestFit="1" customWidth="1"/>
    <col min="16" max="16" width="4.00390625" style="0" customWidth="1"/>
    <col min="17" max="17" width="30.8515625" style="0" bestFit="1" customWidth="1"/>
    <col min="18" max="18" width="28.8515625" style="0" bestFit="1" customWidth="1"/>
    <col min="20" max="21" width="5.00390625" style="0" customWidth="1"/>
    <col min="22" max="22" width="4.140625" style="0" customWidth="1"/>
    <col min="23" max="23" width="5.7109375" style="0" customWidth="1"/>
  </cols>
  <sheetData>
    <row r="1" spans="1:18" ht="12.75">
      <c r="A1" s="2"/>
      <c r="B1" s="2"/>
      <c r="C1" s="3">
        <f ca="1">NOW()</f>
        <v>41988.40337523148</v>
      </c>
      <c r="D1" s="2"/>
      <c r="F1" s="2" t="s">
        <v>363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</row>
    <row r="3" spans="1:20" ht="12.75">
      <c r="A3" s="2"/>
      <c r="B3" s="2"/>
      <c r="C3" s="2" t="s">
        <v>71</v>
      </c>
      <c r="H3" s="2" t="s">
        <v>158</v>
      </c>
      <c r="I3" s="2" t="s">
        <v>159</v>
      </c>
      <c r="K3" s="8" t="s">
        <v>41</v>
      </c>
      <c r="L3" s="2" t="s">
        <v>37</v>
      </c>
      <c r="M3" s="2" t="s">
        <v>38</v>
      </c>
      <c r="N3" s="2" t="s">
        <v>42</v>
      </c>
      <c r="O3" s="2" t="s">
        <v>45</v>
      </c>
      <c r="P3" s="2"/>
      <c r="Q3" s="2" t="s">
        <v>160</v>
      </c>
      <c r="T3" s="2"/>
    </row>
    <row r="4" spans="1:17" ht="12.75">
      <c r="A4" s="2"/>
      <c r="B4" s="2"/>
      <c r="C4" s="2"/>
      <c r="H4" s="2"/>
      <c r="I4" s="2"/>
      <c r="K4" s="8"/>
      <c r="L4" s="2"/>
      <c r="M4" s="2"/>
      <c r="N4" s="2"/>
      <c r="O4" s="2"/>
      <c r="P4" s="2"/>
      <c r="Q4" s="2"/>
    </row>
    <row r="5" spans="1:23" ht="12.75">
      <c r="A5" s="2">
        <v>1</v>
      </c>
      <c r="B5" s="2" t="s">
        <v>175</v>
      </c>
      <c r="C5" s="2" t="s">
        <v>341</v>
      </c>
      <c r="D5" s="1">
        <v>0.5</v>
      </c>
      <c r="E5" s="1" t="s">
        <v>140</v>
      </c>
      <c r="F5" t="s">
        <v>349</v>
      </c>
      <c r="H5" s="12" t="s">
        <v>32</v>
      </c>
      <c r="I5" s="6" t="s">
        <v>343</v>
      </c>
      <c r="J5" s="6"/>
      <c r="K5" s="10">
        <v>1</v>
      </c>
      <c r="L5">
        <v>0</v>
      </c>
      <c r="M5">
        <v>0</v>
      </c>
      <c r="N5">
        <f aca="true" t="shared" si="0" ref="N5:N29">+L5+M5</f>
        <v>0</v>
      </c>
      <c r="O5">
        <v>0</v>
      </c>
      <c r="Q5" t="s">
        <v>344</v>
      </c>
      <c r="W5" s="1"/>
    </row>
    <row r="6" spans="1:23" ht="12.75">
      <c r="A6" s="2">
        <v>2</v>
      </c>
      <c r="B6" s="2" t="s">
        <v>176</v>
      </c>
      <c r="C6" s="2" t="s">
        <v>342</v>
      </c>
      <c r="D6" s="1">
        <v>0.3958333333333333</v>
      </c>
      <c r="E6" s="1" t="s">
        <v>140</v>
      </c>
      <c r="F6" t="s">
        <v>350</v>
      </c>
      <c r="H6" s="12" t="s">
        <v>32</v>
      </c>
      <c r="I6" s="6" t="s">
        <v>327</v>
      </c>
      <c r="J6" s="6"/>
      <c r="K6" s="10">
        <v>1</v>
      </c>
      <c r="L6">
        <v>0</v>
      </c>
      <c r="M6">
        <v>0</v>
      </c>
      <c r="N6">
        <f>+L6+M6</f>
        <v>0</v>
      </c>
      <c r="O6">
        <v>0</v>
      </c>
      <c r="Q6" t="s">
        <v>344</v>
      </c>
      <c r="W6" s="1"/>
    </row>
    <row r="7" spans="1:23" ht="12.75">
      <c r="A7" s="2">
        <v>3</v>
      </c>
      <c r="B7" s="2"/>
      <c r="C7" s="2" t="s">
        <v>27</v>
      </c>
      <c r="D7" s="1" t="s">
        <v>71</v>
      </c>
      <c r="E7" s="1" t="s">
        <v>162</v>
      </c>
      <c r="F7" t="s">
        <v>188</v>
      </c>
      <c r="H7" s="12" t="s">
        <v>32</v>
      </c>
      <c r="I7" s="6"/>
      <c r="J7" s="6"/>
      <c r="K7" s="10">
        <v>1</v>
      </c>
      <c r="L7">
        <v>0</v>
      </c>
      <c r="M7">
        <v>0</v>
      </c>
      <c r="N7">
        <f>+L7+M7</f>
        <v>0</v>
      </c>
      <c r="O7">
        <v>0</v>
      </c>
      <c r="W7" s="1"/>
    </row>
    <row r="8" spans="1:23" ht="12.75">
      <c r="A8" s="2">
        <v>4</v>
      </c>
      <c r="B8" s="2"/>
      <c r="C8" s="2" t="s">
        <v>27</v>
      </c>
      <c r="D8" s="1" t="s">
        <v>71</v>
      </c>
      <c r="E8" s="1" t="s">
        <v>162</v>
      </c>
      <c r="F8" t="s">
        <v>171</v>
      </c>
      <c r="H8" s="12" t="s">
        <v>32</v>
      </c>
      <c r="I8" s="6"/>
      <c r="J8" s="6"/>
      <c r="K8" s="10">
        <v>1</v>
      </c>
      <c r="L8">
        <v>0</v>
      </c>
      <c r="M8">
        <v>0</v>
      </c>
      <c r="N8">
        <f>+L8+M8</f>
        <v>0</v>
      </c>
      <c r="O8">
        <v>0</v>
      </c>
      <c r="W8" s="1"/>
    </row>
    <row r="9" spans="1:15" ht="12.75">
      <c r="A9" s="2">
        <v>5</v>
      </c>
      <c r="B9" s="2" t="s">
        <v>178</v>
      </c>
      <c r="C9" s="2" t="s">
        <v>346</v>
      </c>
      <c r="D9" s="1" t="s">
        <v>71</v>
      </c>
      <c r="E9" s="1" t="s">
        <v>162</v>
      </c>
      <c r="F9" t="s">
        <v>345</v>
      </c>
      <c r="H9" s="12" t="s">
        <v>32</v>
      </c>
      <c r="I9" s="6"/>
      <c r="J9" s="6"/>
      <c r="K9" s="10">
        <v>1</v>
      </c>
      <c r="L9">
        <v>0</v>
      </c>
      <c r="M9">
        <v>0</v>
      </c>
      <c r="N9">
        <f>+L9+M9</f>
        <v>0</v>
      </c>
      <c r="O9">
        <v>0</v>
      </c>
    </row>
    <row r="10" spans="1:11" ht="12.75">
      <c r="A10" s="2"/>
      <c r="B10" s="2"/>
      <c r="C10" s="2"/>
      <c r="D10" s="1"/>
      <c r="I10" s="6"/>
      <c r="J10" s="6"/>
      <c r="K10" s="10"/>
    </row>
    <row r="11" spans="1:17" ht="12.75">
      <c r="A11" s="2"/>
      <c r="B11" s="2"/>
      <c r="C11" s="2" t="s">
        <v>109</v>
      </c>
      <c r="D11" s="1"/>
      <c r="H11" s="14" t="s">
        <v>112</v>
      </c>
      <c r="I11" s="2" t="s">
        <v>71</v>
      </c>
      <c r="J11" s="2"/>
      <c r="K11" s="8">
        <f>SUM(K5:K10)</f>
        <v>5</v>
      </c>
      <c r="L11" s="8">
        <f>SUM(L5:L10)</f>
        <v>0</v>
      </c>
      <c r="M11" s="8">
        <f>SUM(M5:M10)</f>
        <v>0</v>
      </c>
      <c r="N11" s="8">
        <f>SUM(N5:N10)</f>
        <v>0</v>
      </c>
      <c r="O11" s="8">
        <f>SUM(O5:O10)</f>
        <v>0</v>
      </c>
      <c r="P11" s="9"/>
      <c r="Q11" s="9"/>
    </row>
    <row r="12" spans="1:11" ht="12.75">
      <c r="A12" s="2"/>
      <c r="B12" s="2"/>
      <c r="C12" s="2"/>
      <c r="D12" s="1"/>
      <c r="I12" s="6"/>
      <c r="J12" s="6"/>
      <c r="K12" s="10"/>
    </row>
    <row r="13" spans="1:17" ht="12.75">
      <c r="A13" s="2">
        <v>1</v>
      </c>
      <c r="B13" s="2" t="s">
        <v>181</v>
      </c>
      <c r="C13" s="2" t="s">
        <v>73</v>
      </c>
      <c r="D13" s="1">
        <v>0.8020833333333334</v>
      </c>
      <c r="E13" t="s">
        <v>162</v>
      </c>
      <c r="F13" t="s">
        <v>171</v>
      </c>
      <c r="H13" t="s">
        <v>32</v>
      </c>
      <c r="I13" s="7" t="s">
        <v>218</v>
      </c>
      <c r="J13" s="7"/>
      <c r="K13" s="10">
        <v>1</v>
      </c>
      <c r="L13">
        <v>1</v>
      </c>
      <c r="M13">
        <v>0</v>
      </c>
      <c r="N13">
        <f t="shared" si="0"/>
        <v>1</v>
      </c>
      <c r="O13">
        <v>0</v>
      </c>
      <c r="Q13" t="s">
        <v>71</v>
      </c>
    </row>
    <row r="14" spans="1:15" ht="12.75">
      <c r="A14" s="2">
        <f>A13+1</f>
        <v>2</v>
      </c>
      <c r="B14" s="2" t="s">
        <v>181</v>
      </c>
      <c r="C14" s="2" t="s">
        <v>74</v>
      </c>
      <c r="D14" s="1">
        <v>0.8020833333333334</v>
      </c>
      <c r="E14" t="s">
        <v>162</v>
      </c>
      <c r="F14" t="s">
        <v>330</v>
      </c>
      <c r="H14" t="s">
        <v>32</v>
      </c>
      <c r="I14" s="7" t="s">
        <v>320</v>
      </c>
      <c r="J14" s="4"/>
      <c r="K14" s="10">
        <v>1</v>
      </c>
      <c r="L14">
        <v>0</v>
      </c>
      <c r="M14">
        <v>0</v>
      </c>
      <c r="N14">
        <f t="shared" si="0"/>
        <v>0</v>
      </c>
      <c r="O14">
        <v>0</v>
      </c>
    </row>
    <row r="15" spans="1:15" ht="12.75">
      <c r="A15" s="2">
        <f>A14+1</f>
        <v>3</v>
      </c>
      <c r="B15" s="2" t="s">
        <v>181</v>
      </c>
      <c r="C15" s="2" t="s">
        <v>75</v>
      </c>
      <c r="D15" s="1">
        <v>0.8020833333333334</v>
      </c>
      <c r="E15" t="s">
        <v>162</v>
      </c>
      <c r="F15" t="s">
        <v>353</v>
      </c>
      <c r="H15" t="s">
        <v>32</v>
      </c>
      <c r="I15" s="7" t="s">
        <v>112</v>
      </c>
      <c r="J15" s="4"/>
      <c r="K15" s="10">
        <v>1</v>
      </c>
      <c r="L15">
        <v>0</v>
      </c>
      <c r="M15">
        <v>0</v>
      </c>
      <c r="N15">
        <f t="shared" si="0"/>
        <v>0</v>
      </c>
      <c r="O15">
        <v>0</v>
      </c>
    </row>
    <row r="16" spans="1:17" ht="12.75">
      <c r="A16" s="2">
        <f aca="true" t="shared" si="1" ref="A16:A29">A15+1</f>
        <v>4</v>
      </c>
      <c r="B16" s="2" t="s">
        <v>176</v>
      </c>
      <c r="C16" s="2" t="s">
        <v>348</v>
      </c>
      <c r="D16" s="1">
        <v>0.8125</v>
      </c>
      <c r="E16" t="s">
        <v>140</v>
      </c>
      <c r="F16" t="s">
        <v>354</v>
      </c>
      <c r="H16" t="s">
        <v>32</v>
      </c>
      <c r="I16" s="7" t="s">
        <v>315</v>
      </c>
      <c r="J16" s="4" t="s">
        <v>71</v>
      </c>
      <c r="K16" s="10">
        <v>0</v>
      </c>
      <c r="L16">
        <v>0</v>
      </c>
      <c r="M16">
        <v>0</v>
      </c>
      <c r="N16">
        <f t="shared" si="0"/>
        <v>0</v>
      </c>
      <c r="O16">
        <v>0</v>
      </c>
      <c r="Q16" t="s">
        <v>204</v>
      </c>
    </row>
    <row r="17" spans="1:15" ht="12.75">
      <c r="A17" s="2">
        <f t="shared" si="1"/>
        <v>5</v>
      </c>
      <c r="B17" s="2" t="s">
        <v>181</v>
      </c>
      <c r="C17" s="2" t="s">
        <v>76</v>
      </c>
      <c r="D17" s="1">
        <v>0.8020833333333334</v>
      </c>
      <c r="E17" t="s">
        <v>162</v>
      </c>
      <c r="F17" t="s">
        <v>355</v>
      </c>
      <c r="H17" t="s">
        <v>32</v>
      </c>
      <c r="I17" s="6" t="s">
        <v>313</v>
      </c>
      <c r="J17" s="4"/>
      <c r="K17" s="10">
        <v>1</v>
      </c>
      <c r="L17">
        <v>0</v>
      </c>
      <c r="M17">
        <v>0</v>
      </c>
      <c r="N17">
        <f t="shared" si="0"/>
        <v>0</v>
      </c>
      <c r="O17">
        <v>0</v>
      </c>
    </row>
    <row r="18" spans="1:15" ht="12.75">
      <c r="A18" s="2">
        <f t="shared" si="1"/>
        <v>6</v>
      </c>
      <c r="B18" s="2" t="s">
        <v>181</v>
      </c>
      <c r="C18" s="2" t="s">
        <v>77</v>
      </c>
      <c r="D18" s="1">
        <v>0.8020833333333334</v>
      </c>
      <c r="E18" t="s">
        <v>162</v>
      </c>
      <c r="F18" t="s">
        <v>354</v>
      </c>
      <c r="H18" t="s">
        <v>32</v>
      </c>
      <c r="I18" s="7" t="s">
        <v>314</v>
      </c>
      <c r="J18" s="4"/>
      <c r="K18" s="10">
        <v>1</v>
      </c>
      <c r="L18">
        <v>0</v>
      </c>
      <c r="M18">
        <v>0</v>
      </c>
      <c r="N18">
        <f t="shared" si="0"/>
        <v>0</v>
      </c>
      <c r="O18">
        <v>0</v>
      </c>
    </row>
    <row r="19" spans="1:15" ht="12.75">
      <c r="A19" s="2">
        <f t="shared" si="1"/>
        <v>7</v>
      </c>
      <c r="B19" s="2" t="s">
        <v>175</v>
      </c>
      <c r="C19" s="2" t="s">
        <v>184</v>
      </c>
      <c r="D19" s="1">
        <v>0.7395833333333334</v>
      </c>
      <c r="E19" t="s">
        <v>140</v>
      </c>
      <c r="F19" t="s">
        <v>353</v>
      </c>
      <c r="H19" t="s">
        <v>32</v>
      </c>
      <c r="I19" s="7" t="s">
        <v>320</v>
      </c>
      <c r="J19" s="4"/>
      <c r="K19" s="10">
        <v>1</v>
      </c>
      <c r="L19">
        <v>0</v>
      </c>
      <c r="M19">
        <v>0</v>
      </c>
      <c r="N19">
        <f t="shared" si="0"/>
        <v>0</v>
      </c>
      <c r="O19">
        <v>0</v>
      </c>
    </row>
    <row r="20" spans="1:15" ht="12.75">
      <c r="A20" s="2">
        <f t="shared" si="1"/>
        <v>8</v>
      </c>
      <c r="B20" s="2" t="s">
        <v>176</v>
      </c>
      <c r="C20" s="2" t="s">
        <v>356</v>
      </c>
      <c r="D20" s="1">
        <v>0.59375</v>
      </c>
      <c r="E20" t="s">
        <v>140</v>
      </c>
      <c r="F20" s="12" t="s">
        <v>171</v>
      </c>
      <c r="H20" t="s">
        <v>32</v>
      </c>
      <c r="I20" s="7" t="s">
        <v>130</v>
      </c>
      <c r="J20" s="4"/>
      <c r="K20" s="10">
        <v>1</v>
      </c>
      <c r="L20">
        <v>0</v>
      </c>
      <c r="M20">
        <v>0</v>
      </c>
      <c r="N20">
        <f t="shared" si="0"/>
        <v>0</v>
      </c>
      <c r="O20">
        <v>0</v>
      </c>
    </row>
    <row r="21" spans="1:15" ht="12.75">
      <c r="A21" s="2">
        <f t="shared" si="1"/>
        <v>9</v>
      </c>
      <c r="B21" s="2" t="s">
        <v>181</v>
      </c>
      <c r="C21" s="2" t="s">
        <v>81</v>
      </c>
      <c r="D21" s="1">
        <v>0.7708333333333334</v>
      </c>
      <c r="E21" t="s">
        <v>140</v>
      </c>
      <c r="F21" s="12" t="s">
        <v>150</v>
      </c>
      <c r="H21" t="s">
        <v>31</v>
      </c>
      <c r="I21" s="7" t="s">
        <v>219</v>
      </c>
      <c r="J21" s="4"/>
      <c r="K21" s="10">
        <v>1</v>
      </c>
      <c r="L21">
        <v>0</v>
      </c>
      <c r="M21">
        <v>0</v>
      </c>
      <c r="N21">
        <f t="shared" si="0"/>
        <v>0</v>
      </c>
      <c r="O21">
        <v>0</v>
      </c>
    </row>
    <row r="22" spans="1:15" ht="12.75">
      <c r="A22" s="2">
        <f t="shared" si="1"/>
        <v>10</v>
      </c>
      <c r="B22" s="2" t="s">
        <v>235</v>
      </c>
      <c r="C22" s="2" t="s">
        <v>2</v>
      </c>
      <c r="D22" s="1">
        <v>0.78125</v>
      </c>
      <c r="E22" t="s">
        <v>140</v>
      </c>
      <c r="F22" t="s">
        <v>330</v>
      </c>
      <c r="H22" t="s">
        <v>32</v>
      </c>
      <c r="I22" s="7" t="s">
        <v>241</v>
      </c>
      <c r="J22" s="4"/>
      <c r="K22" s="10">
        <v>1</v>
      </c>
      <c r="L22">
        <v>0</v>
      </c>
      <c r="M22">
        <v>0</v>
      </c>
      <c r="N22">
        <f t="shared" si="0"/>
        <v>0</v>
      </c>
      <c r="O22">
        <v>0</v>
      </c>
    </row>
    <row r="23" spans="1:16" ht="12.75">
      <c r="A23" s="2">
        <f t="shared" si="1"/>
        <v>11</v>
      </c>
      <c r="B23" s="2" t="s">
        <v>176</v>
      </c>
      <c r="C23" s="2" t="s">
        <v>357</v>
      </c>
      <c r="D23" s="1">
        <v>0.625</v>
      </c>
      <c r="E23" t="s">
        <v>140</v>
      </c>
      <c r="F23" s="12" t="s">
        <v>355</v>
      </c>
      <c r="H23" t="s">
        <v>32</v>
      </c>
      <c r="I23" s="7" t="s">
        <v>197</v>
      </c>
      <c r="J23" s="4"/>
      <c r="K23" s="10">
        <v>1</v>
      </c>
      <c r="L23">
        <v>0</v>
      </c>
      <c r="M23">
        <v>1</v>
      </c>
      <c r="N23">
        <f t="shared" si="0"/>
        <v>1</v>
      </c>
      <c r="O23">
        <v>0</v>
      </c>
      <c r="P23" t="s">
        <v>71</v>
      </c>
    </row>
    <row r="24" spans="1:15" ht="12.75">
      <c r="A24" s="2">
        <f t="shared" si="1"/>
        <v>12</v>
      </c>
      <c r="B24" s="2" t="s">
        <v>175</v>
      </c>
      <c r="C24" s="2" t="s">
        <v>358</v>
      </c>
      <c r="D24" s="1">
        <v>0.5833333333333334</v>
      </c>
      <c r="E24" t="s">
        <v>162</v>
      </c>
      <c r="F24" s="12" t="s">
        <v>347</v>
      </c>
      <c r="H24" t="s">
        <v>31</v>
      </c>
      <c r="I24" s="7" t="s">
        <v>242</v>
      </c>
      <c r="K24" s="10">
        <v>1</v>
      </c>
      <c r="L24">
        <v>1</v>
      </c>
      <c r="M24">
        <v>0</v>
      </c>
      <c r="N24">
        <f t="shared" si="0"/>
        <v>1</v>
      </c>
      <c r="O24">
        <v>2</v>
      </c>
    </row>
    <row r="25" spans="1:17" ht="12.75">
      <c r="A25" s="2"/>
      <c r="B25" s="2" t="s">
        <v>177</v>
      </c>
      <c r="C25" s="2" t="s">
        <v>359</v>
      </c>
      <c r="D25" s="1">
        <v>0.8020833333333334</v>
      </c>
      <c r="E25" t="s">
        <v>162</v>
      </c>
      <c r="F25" s="12" t="s">
        <v>150</v>
      </c>
      <c r="H25" t="s">
        <v>371</v>
      </c>
      <c r="I25" s="7"/>
      <c r="K25" s="10">
        <v>0</v>
      </c>
      <c r="L25">
        <v>0</v>
      </c>
      <c r="M25">
        <v>0</v>
      </c>
      <c r="N25">
        <f t="shared" si="0"/>
        <v>0</v>
      </c>
      <c r="O25">
        <v>0</v>
      </c>
      <c r="Q25" t="s">
        <v>71</v>
      </c>
    </row>
    <row r="26" spans="1:17" ht="12.75">
      <c r="A26" s="2"/>
      <c r="B26" s="2" t="s">
        <v>176</v>
      </c>
      <c r="C26" s="2" t="s">
        <v>360</v>
      </c>
      <c r="D26" s="1">
        <v>0.6875</v>
      </c>
      <c r="E26" t="s">
        <v>140</v>
      </c>
      <c r="F26" s="12" t="s">
        <v>347</v>
      </c>
      <c r="H26" t="s">
        <v>371</v>
      </c>
      <c r="I26" s="7"/>
      <c r="K26" s="10">
        <v>0</v>
      </c>
      <c r="L26">
        <v>0</v>
      </c>
      <c r="M26">
        <v>0</v>
      </c>
      <c r="N26">
        <f t="shared" si="0"/>
        <v>0</v>
      </c>
      <c r="O26">
        <v>0</v>
      </c>
      <c r="Q26" t="s">
        <v>71</v>
      </c>
    </row>
    <row r="27" spans="1:15" ht="12.75">
      <c r="A27" s="2">
        <v>13</v>
      </c>
      <c r="B27" s="2" t="s">
        <v>178</v>
      </c>
      <c r="C27" s="2" t="s">
        <v>295</v>
      </c>
      <c r="D27" s="1">
        <v>0.8020833333333334</v>
      </c>
      <c r="E27" t="s">
        <v>162</v>
      </c>
      <c r="F27" s="12" t="s">
        <v>150</v>
      </c>
      <c r="H27" t="s">
        <v>32</v>
      </c>
      <c r="I27" s="7" t="s">
        <v>378</v>
      </c>
      <c r="K27" s="10">
        <v>1</v>
      </c>
      <c r="L27">
        <v>1</v>
      </c>
      <c r="M27">
        <v>0</v>
      </c>
      <c r="N27">
        <f t="shared" si="0"/>
        <v>1</v>
      </c>
      <c r="O27">
        <v>0</v>
      </c>
    </row>
    <row r="28" spans="1:15" ht="12.75">
      <c r="A28" s="2">
        <f t="shared" si="1"/>
        <v>14</v>
      </c>
      <c r="B28" s="2" t="s">
        <v>177</v>
      </c>
      <c r="C28" s="2" t="s">
        <v>377</v>
      </c>
      <c r="D28" s="1">
        <v>0.7916666666666666</v>
      </c>
      <c r="E28" t="s">
        <v>140</v>
      </c>
      <c r="F28" s="12" t="s">
        <v>150</v>
      </c>
      <c r="H28" t="s">
        <v>32</v>
      </c>
      <c r="I28" s="7" t="s">
        <v>245</v>
      </c>
      <c r="K28" s="10">
        <v>1</v>
      </c>
      <c r="L28">
        <v>0</v>
      </c>
      <c r="M28">
        <v>0</v>
      </c>
      <c r="N28">
        <f t="shared" si="0"/>
        <v>0</v>
      </c>
      <c r="O28">
        <v>0</v>
      </c>
    </row>
    <row r="29" spans="1:15" ht="12.75">
      <c r="A29" s="2">
        <f t="shared" si="1"/>
        <v>15</v>
      </c>
      <c r="B29" s="2" t="s">
        <v>175</v>
      </c>
      <c r="C29" s="2" t="s">
        <v>361</v>
      </c>
      <c r="D29" s="1">
        <v>0.7291666666666666</v>
      </c>
      <c r="E29" t="s">
        <v>140</v>
      </c>
      <c r="F29" s="12" t="s">
        <v>355</v>
      </c>
      <c r="H29" t="s">
        <v>32</v>
      </c>
      <c r="I29" s="7" t="s">
        <v>267</v>
      </c>
      <c r="K29" s="10">
        <v>1</v>
      </c>
      <c r="L29">
        <v>0</v>
      </c>
      <c r="M29">
        <v>0</v>
      </c>
      <c r="N29">
        <f t="shared" si="0"/>
        <v>0</v>
      </c>
      <c r="O29">
        <v>0</v>
      </c>
    </row>
    <row r="30" spans="1:15" ht="12.75">
      <c r="A30" s="2">
        <f>A29+1</f>
        <v>16</v>
      </c>
      <c r="B30" s="2" t="s">
        <v>176</v>
      </c>
      <c r="C30" s="2" t="s">
        <v>362</v>
      </c>
      <c r="D30" s="1">
        <v>0.75</v>
      </c>
      <c r="E30" t="s">
        <v>140</v>
      </c>
      <c r="F30" s="12" t="s">
        <v>354</v>
      </c>
      <c r="H30" t="s">
        <v>32</v>
      </c>
      <c r="I30" s="7" t="s">
        <v>313</v>
      </c>
      <c r="K30" s="10">
        <v>1</v>
      </c>
      <c r="L30">
        <v>0</v>
      </c>
      <c r="M30">
        <v>0</v>
      </c>
      <c r="N30">
        <f>+L30+M30</f>
        <v>0</v>
      </c>
      <c r="O30">
        <v>0</v>
      </c>
    </row>
    <row r="31" spans="1:15" ht="12.75">
      <c r="A31" s="2">
        <f>A30+1</f>
        <v>17</v>
      </c>
      <c r="B31" s="2" t="s">
        <v>181</v>
      </c>
      <c r="C31" s="2" t="s">
        <v>84</v>
      </c>
      <c r="D31" s="1">
        <v>0.8020833333333334</v>
      </c>
      <c r="E31" t="s">
        <v>162</v>
      </c>
      <c r="F31" s="12" t="s">
        <v>171</v>
      </c>
      <c r="H31" t="s">
        <v>32</v>
      </c>
      <c r="I31" s="7" t="s">
        <v>112</v>
      </c>
      <c r="K31">
        <v>1</v>
      </c>
      <c r="L31">
        <v>0</v>
      </c>
      <c r="M31">
        <v>0</v>
      </c>
      <c r="N31">
        <f aca="true" t="shared" si="2" ref="N31:N40">+L31+M31</f>
        <v>0</v>
      </c>
      <c r="O31">
        <v>0</v>
      </c>
    </row>
    <row r="32" spans="1:15" ht="12.75">
      <c r="A32" s="2" t="s">
        <v>71</v>
      </c>
      <c r="B32" s="2" t="s">
        <v>235</v>
      </c>
      <c r="C32" s="2" t="s">
        <v>7</v>
      </c>
      <c r="D32" s="1"/>
      <c r="E32" t="s">
        <v>140</v>
      </c>
      <c r="F32" s="12" t="s">
        <v>347</v>
      </c>
      <c r="H32" t="s">
        <v>371</v>
      </c>
      <c r="I32" s="7"/>
      <c r="K32">
        <v>0</v>
      </c>
      <c r="L32">
        <v>0</v>
      </c>
      <c r="M32">
        <v>0</v>
      </c>
      <c r="N32">
        <f>+L32+M32</f>
        <v>0</v>
      </c>
      <c r="O32">
        <v>0</v>
      </c>
    </row>
    <row r="33" spans="1:9" ht="12.75">
      <c r="A33" s="2"/>
      <c r="B33" s="2"/>
      <c r="C33" s="2"/>
      <c r="D33" s="1"/>
      <c r="F33" s="12"/>
      <c r="I33" s="7"/>
    </row>
    <row r="34" spans="3:15" ht="12.75">
      <c r="C34" s="2" t="s">
        <v>305</v>
      </c>
      <c r="G34" s="2"/>
      <c r="H34" s="14" t="s">
        <v>385</v>
      </c>
      <c r="I34" s="14" t="s">
        <v>386</v>
      </c>
      <c r="J34" s="2"/>
      <c r="K34" s="8">
        <f>SUM(K13:K31)</f>
        <v>16</v>
      </c>
      <c r="L34" s="8">
        <f>SUM(L13:L31)</f>
        <v>3</v>
      </c>
      <c r="M34" s="8">
        <f>SUM(M13:M31)</f>
        <v>1</v>
      </c>
      <c r="N34" s="8">
        <f>SUM(N13:N31)</f>
        <v>4</v>
      </c>
      <c r="O34" s="8">
        <f>SUM(O13:O31)</f>
        <v>2</v>
      </c>
    </row>
    <row r="35" spans="1:9" ht="12.75">
      <c r="A35" s="2"/>
      <c r="B35" s="2"/>
      <c r="C35" s="2"/>
      <c r="D35" s="1"/>
      <c r="F35" s="12"/>
      <c r="I35" s="7"/>
    </row>
    <row r="36" spans="1:15" ht="12.75">
      <c r="A36" s="2">
        <v>1</v>
      </c>
      <c r="B36" s="2" t="s">
        <v>235</v>
      </c>
      <c r="C36" s="2" t="s">
        <v>5</v>
      </c>
      <c r="D36" s="1">
        <v>0.78125</v>
      </c>
      <c r="E36" t="s">
        <v>140</v>
      </c>
      <c r="F36" s="12" t="s">
        <v>330</v>
      </c>
      <c r="H36" t="s">
        <v>32</v>
      </c>
      <c r="I36" s="7" t="s">
        <v>244</v>
      </c>
      <c r="K36">
        <v>1</v>
      </c>
      <c r="L36">
        <v>0</v>
      </c>
      <c r="M36">
        <v>0</v>
      </c>
      <c r="N36">
        <f t="shared" si="2"/>
        <v>0</v>
      </c>
      <c r="O36">
        <v>0</v>
      </c>
    </row>
    <row r="37" spans="1:15" ht="12.75">
      <c r="A37" s="2">
        <f>A36+1</f>
        <v>2</v>
      </c>
      <c r="B37" s="2" t="s">
        <v>176</v>
      </c>
      <c r="C37" s="2" t="s">
        <v>379</v>
      </c>
      <c r="D37" s="1">
        <v>0.7916666666666666</v>
      </c>
      <c r="E37" t="s">
        <v>140</v>
      </c>
      <c r="F37" s="12" t="s">
        <v>355</v>
      </c>
      <c r="H37" t="s">
        <v>32</v>
      </c>
      <c r="I37" s="11" t="s">
        <v>218</v>
      </c>
      <c r="K37">
        <v>1</v>
      </c>
      <c r="L37">
        <v>1</v>
      </c>
      <c r="M37">
        <v>0</v>
      </c>
      <c r="N37">
        <f t="shared" si="2"/>
        <v>1</v>
      </c>
      <c r="O37">
        <v>0</v>
      </c>
    </row>
    <row r="38" spans="1:15" ht="12.75">
      <c r="A38" s="2">
        <f>A37+1</f>
        <v>3</v>
      </c>
      <c r="B38" s="2" t="s">
        <v>181</v>
      </c>
      <c r="C38" s="2" t="s">
        <v>95</v>
      </c>
      <c r="D38" s="1">
        <v>0.8020833333333334</v>
      </c>
      <c r="E38" t="s">
        <v>162</v>
      </c>
      <c r="F38" s="12" t="s">
        <v>353</v>
      </c>
      <c r="H38" t="s">
        <v>32</v>
      </c>
      <c r="I38" s="11" t="s">
        <v>215</v>
      </c>
      <c r="K38">
        <v>1</v>
      </c>
      <c r="L38">
        <v>0</v>
      </c>
      <c r="M38">
        <v>0</v>
      </c>
      <c r="N38">
        <f t="shared" si="2"/>
        <v>0</v>
      </c>
      <c r="O38">
        <v>0</v>
      </c>
    </row>
    <row r="39" spans="1:15" ht="12.75">
      <c r="A39" s="2">
        <f>A38+1</f>
        <v>4</v>
      </c>
      <c r="B39" s="2" t="s">
        <v>177</v>
      </c>
      <c r="C39" s="2" t="s">
        <v>380</v>
      </c>
      <c r="D39" s="1">
        <v>0.7916666666666666</v>
      </c>
      <c r="E39" t="s">
        <v>140</v>
      </c>
      <c r="F39" s="12" t="s">
        <v>150</v>
      </c>
      <c r="H39" t="s">
        <v>32</v>
      </c>
      <c r="I39" s="11" t="s">
        <v>43</v>
      </c>
      <c r="K39">
        <v>1</v>
      </c>
      <c r="L39">
        <v>0</v>
      </c>
      <c r="M39">
        <v>0</v>
      </c>
      <c r="N39">
        <f t="shared" si="2"/>
        <v>0</v>
      </c>
      <c r="O39">
        <v>0</v>
      </c>
    </row>
    <row r="40" spans="1:15" ht="12.75">
      <c r="A40" s="2">
        <f>A39+1</f>
        <v>5</v>
      </c>
      <c r="B40" s="2" t="s">
        <v>175</v>
      </c>
      <c r="C40" s="2" t="s">
        <v>381</v>
      </c>
      <c r="D40" s="1">
        <v>0.6354166666666666</v>
      </c>
      <c r="E40" t="s">
        <v>140</v>
      </c>
      <c r="F40" s="12" t="s">
        <v>347</v>
      </c>
      <c r="H40" t="s">
        <v>32</v>
      </c>
      <c r="I40" s="11" t="s">
        <v>43</v>
      </c>
      <c r="K40">
        <v>1</v>
      </c>
      <c r="L40">
        <v>0</v>
      </c>
      <c r="M40">
        <v>0</v>
      </c>
      <c r="N40">
        <f t="shared" si="2"/>
        <v>0</v>
      </c>
      <c r="O40">
        <v>0</v>
      </c>
    </row>
    <row r="41" spans="2:15" ht="12.75">
      <c r="B41" s="2" t="s">
        <v>181</v>
      </c>
      <c r="C41" s="2" t="s">
        <v>96</v>
      </c>
      <c r="D41" s="1">
        <v>0.8020833333333334</v>
      </c>
      <c r="E41" t="s">
        <v>162</v>
      </c>
      <c r="F41" s="12" t="s">
        <v>354</v>
      </c>
      <c r="H41" t="s">
        <v>371</v>
      </c>
      <c r="I41" s="11"/>
      <c r="K41">
        <v>0</v>
      </c>
      <c r="L41">
        <v>0</v>
      </c>
      <c r="M41">
        <v>0</v>
      </c>
      <c r="N41">
        <f aca="true" t="shared" si="3" ref="N41:N47">+L41+M41</f>
        <v>0</v>
      </c>
      <c r="O41">
        <v>0</v>
      </c>
    </row>
    <row r="42" spans="1:15" ht="12.75">
      <c r="A42" s="2">
        <f>A40+1</f>
        <v>6</v>
      </c>
      <c r="B42" s="2" t="s">
        <v>175</v>
      </c>
      <c r="C42" s="2" t="s">
        <v>382</v>
      </c>
      <c r="D42" s="1">
        <v>0.625</v>
      </c>
      <c r="E42" t="s">
        <v>162</v>
      </c>
      <c r="F42" s="12" t="s">
        <v>347</v>
      </c>
      <c r="H42" t="s">
        <v>51</v>
      </c>
      <c r="I42" s="11" t="s">
        <v>246</v>
      </c>
      <c r="K42">
        <v>1</v>
      </c>
      <c r="L42">
        <v>0</v>
      </c>
      <c r="M42">
        <v>0</v>
      </c>
      <c r="N42">
        <f t="shared" si="3"/>
        <v>0</v>
      </c>
      <c r="O42">
        <v>0</v>
      </c>
    </row>
    <row r="43" spans="1:15" ht="12.75">
      <c r="A43" s="2">
        <f aca="true" t="shared" si="4" ref="A43:A48">A42+1</f>
        <v>7</v>
      </c>
      <c r="B43" s="2" t="s">
        <v>176</v>
      </c>
      <c r="C43" s="2" t="s">
        <v>238</v>
      </c>
      <c r="D43" s="1">
        <v>0.53125</v>
      </c>
      <c r="E43" t="s">
        <v>140</v>
      </c>
      <c r="F43" s="12" t="s">
        <v>354</v>
      </c>
      <c r="H43" t="s">
        <v>32</v>
      </c>
      <c r="I43" s="11" t="s">
        <v>311</v>
      </c>
      <c r="K43">
        <v>1</v>
      </c>
      <c r="L43">
        <v>0</v>
      </c>
      <c r="M43">
        <v>1</v>
      </c>
      <c r="N43">
        <f t="shared" si="3"/>
        <v>1</v>
      </c>
      <c r="O43">
        <v>0</v>
      </c>
    </row>
    <row r="44" spans="1:15" ht="12.75">
      <c r="A44" s="2">
        <f t="shared" si="4"/>
        <v>8</v>
      </c>
      <c r="B44" s="2" t="s">
        <v>181</v>
      </c>
      <c r="C44" s="2" t="s">
        <v>98</v>
      </c>
      <c r="D44" s="1">
        <v>0.8020833333333334</v>
      </c>
      <c r="E44" t="s">
        <v>162</v>
      </c>
      <c r="F44" s="12" t="s">
        <v>355</v>
      </c>
      <c r="H44" t="s">
        <v>32</v>
      </c>
      <c r="I44" s="11" t="s">
        <v>130</v>
      </c>
      <c r="K44">
        <v>1</v>
      </c>
      <c r="L44">
        <v>0</v>
      </c>
      <c r="M44">
        <v>0</v>
      </c>
      <c r="N44">
        <f t="shared" si="3"/>
        <v>0</v>
      </c>
      <c r="O44">
        <v>0</v>
      </c>
    </row>
    <row r="45" spans="1:17" ht="12.75">
      <c r="A45" s="2">
        <f t="shared" si="4"/>
        <v>9</v>
      </c>
      <c r="B45" s="2" t="s">
        <v>181</v>
      </c>
      <c r="C45" s="2" t="s">
        <v>388</v>
      </c>
      <c r="D45" s="1">
        <v>0.8020833333333334</v>
      </c>
      <c r="E45" t="s">
        <v>162</v>
      </c>
      <c r="F45" s="12" t="s">
        <v>330</v>
      </c>
      <c r="G45" t="s">
        <v>71</v>
      </c>
      <c r="H45" t="s">
        <v>31</v>
      </c>
      <c r="I45" s="11" t="s">
        <v>369</v>
      </c>
      <c r="K45">
        <v>1</v>
      </c>
      <c r="L45">
        <v>0</v>
      </c>
      <c r="M45">
        <v>0</v>
      </c>
      <c r="N45">
        <f t="shared" si="3"/>
        <v>0</v>
      </c>
      <c r="O45">
        <v>0</v>
      </c>
      <c r="Q45" t="s">
        <v>71</v>
      </c>
    </row>
    <row r="46" spans="1:15" ht="12.75">
      <c r="A46" s="2">
        <f t="shared" si="4"/>
        <v>10</v>
      </c>
      <c r="B46" s="2" t="s">
        <v>181</v>
      </c>
      <c r="C46" s="2" t="s">
        <v>100</v>
      </c>
      <c r="D46" s="1">
        <v>0.7916666666666666</v>
      </c>
      <c r="E46" t="s">
        <v>140</v>
      </c>
      <c r="F46" s="12" t="s">
        <v>353</v>
      </c>
      <c r="H46" t="s">
        <v>32</v>
      </c>
      <c r="I46" s="11" t="s">
        <v>242</v>
      </c>
      <c r="K46">
        <v>1</v>
      </c>
      <c r="L46">
        <v>0</v>
      </c>
      <c r="M46">
        <v>0</v>
      </c>
      <c r="N46">
        <f t="shared" si="3"/>
        <v>0</v>
      </c>
      <c r="O46">
        <v>0</v>
      </c>
    </row>
    <row r="47" spans="1:15" ht="12.75">
      <c r="A47" s="2">
        <f t="shared" si="4"/>
        <v>11</v>
      </c>
      <c r="B47" s="2" t="s">
        <v>176</v>
      </c>
      <c r="C47" s="2" t="s">
        <v>300</v>
      </c>
      <c r="D47" s="1">
        <v>0.7291666666666666</v>
      </c>
      <c r="E47" t="s">
        <v>162</v>
      </c>
      <c r="F47" s="12" t="s">
        <v>150</v>
      </c>
      <c r="H47" t="s">
        <v>32</v>
      </c>
      <c r="I47" s="11" t="s">
        <v>267</v>
      </c>
      <c r="K47">
        <v>1</v>
      </c>
      <c r="L47">
        <v>0</v>
      </c>
      <c r="M47">
        <v>0</v>
      </c>
      <c r="N47">
        <f t="shared" si="3"/>
        <v>0</v>
      </c>
      <c r="O47">
        <v>2</v>
      </c>
    </row>
    <row r="48" spans="1:15" ht="12.75">
      <c r="A48" s="2">
        <f t="shared" si="4"/>
        <v>12</v>
      </c>
      <c r="B48" s="2" t="s">
        <v>181</v>
      </c>
      <c r="C48" s="2" t="s">
        <v>101</v>
      </c>
      <c r="D48" s="1">
        <v>0.8020833333333334</v>
      </c>
      <c r="E48" t="s">
        <v>162</v>
      </c>
      <c r="F48" s="12" t="s">
        <v>171</v>
      </c>
      <c r="H48" t="s">
        <v>32</v>
      </c>
      <c r="I48" s="11" t="s">
        <v>244</v>
      </c>
      <c r="K48">
        <v>1</v>
      </c>
      <c r="L48">
        <v>0</v>
      </c>
      <c r="M48">
        <v>0</v>
      </c>
      <c r="N48">
        <f>+L48+M48</f>
        <v>0</v>
      </c>
      <c r="O48">
        <v>2</v>
      </c>
    </row>
    <row r="49" spans="1:15" ht="12.75">
      <c r="A49" s="2">
        <v>13</v>
      </c>
      <c r="B49" s="2" t="s">
        <v>181</v>
      </c>
      <c r="C49" s="2" t="s">
        <v>102</v>
      </c>
      <c r="D49" s="1">
        <v>0.8020833333333334</v>
      </c>
      <c r="E49" t="s">
        <v>162</v>
      </c>
      <c r="F49" s="12" t="s">
        <v>354</v>
      </c>
      <c r="H49" t="s">
        <v>32</v>
      </c>
      <c r="I49" s="11" t="s">
        <v>43</v>
      </c>
      <c r="K49">
        <v>1</v>
      </c>
      <c r="L49">
        <v>0</v>
      </c>
      <c r="M49">
        <v>0</v>
      </c>
      <c r="N49">
        <f>+L49+M49</f>
        <v>0</v>
      </c>
      <c r="O49">
        <v>0</v>
      </c>
    </row>
    <row r="50" spans="1:15" ht="12.75">
      <c r="A50" s="2">
        <v>14</v>
      </c>
      <c r="B50" s="2" t="s">
        <v>176</v>
      </c>
      <c r="C50" s="2" t="s">
        <v>389</v>
      </c>
      <c r="D50" s="1">
        <v>0.59375</v>
      </c>
      <c r="E50" t="s">
        <v>140</v>
      </c>
      <c r="F50" s="12" t="s">
        <v>171</v>
      </c>
      <c r="H50" t="s">
        <v>32</v>
      </c>
      <c r="I50" s="11" t="s">
        <v>112</v>
      </c>
      <c r="K50">
        <v>1</v>
      </c>
      <c r="L50">
        <v>0</v>
      </c>
      <c r="M50">
        <v>0</v>
      </c>
      <c r="N50">
        <f>+L50+M50</f>
        <v>0</v>
      </c>
      <c r="O50">
        <v>0</v>
      </c>
    </row>
    <row r="52" spans="3:15" ht="12.75">
      <c r="C52" s="2" t="s">
        <v>206</v>
      </c>
      <c r="G52" s="2"/>
      <c r="H52" s="14" t="s">
        <v>394</v>
      </c>
      <c r="I52" s="14" t="s">
        <v>395</v>
      </c>
      <c r="J52" s="2"/>
      <c r="K52" s="17">
        <f>SUM(K36:K51)</f>
        <v>14</v>
      </c>
      <c r="L52" s="17">
        <f>SUM(L36:L51)</f>
        <v>1</v>
      </c>
      <c r="M52" s="17">
        <f>SUM(M36:M51)</f>
        <v>1</v>
      </c>
      <c r="N52" s="17">
        <f>SUM(N36:N51)</f>
        <v>2</v>
      </c>
      <c r="O52" s="17">
        <f>SUM(O36:O51)</f>
        <v>4</v>
      </c>
    </row>
    <row r="54" spans="1:17" ht="12.75">
      <c r="A54" s="2">
        <v>1</v>
      </c>
      <c r="B54" s="2" t="s">
        <v>177</v>
      </c>
      <c r="C54" s="12" t="s">
        <v>365</v>
      </c>
      <c r="D54" s="1">
        <v>0.4270833333333333</v>
      </c>
      <c r="E54" t="s">
        <v>162</v>
      </c>
      <c r="F54" s="12" t="s">
        <v>368</v>
      </c>
      <c r="H54" t="s">
        <v>31</v>
      </c>
      <c r="I54" s="7" t="s">
        <v>369</v>
      </c>
      <c r="J54" s="4"/>
      <c r="K54" s="10">
        <v>1</v>
      </c>
      <c r="L54">
        <v>0</v>
      </c>
      <c r="M54">
        <v>1</v>
      </c>
      <c r="N54">
        <f aca="true" t="shared" si="5" ref="N54:N59">+L54+M54</f>
        <v>1</v>
      </c>
      <c r="O54">
        <v>2</v>
      </c>
      <c r="P54" t="s">
        <v>71</v>
      </c>
      <c r="Q54" t="s">
        <v>367</v>
      </c>
    </row>
    <row r="55" spans="1:17" ht="12.75">
      <c r="A55" s="2">
        <f aca="true" t="shared" si="6" ref="A55:A62">A54+1</f>
        <v>2</v>
      </c>
      <c r="B55" s="2" t="s">
        <v>177</v>
      </c>
      <c r="C55" s="12" t="s">
        <v>365</v>
      </c>
      <c r="D55" s="1">
        <v>0.7708333333333334</v>
      </c>
      <c r="E55" t="s">
        <v>162</v>
      </c>
      <c r="F55" s="12" t="s">
        <v>210</v>
      </c>
      <c r="H55" t="s">
        <v>31</v>
      </c>
      <c r="I55" s="7" t="s">
        <v>53</v>
      </c>
      <c r="J55" s="4"/>
      <c r="K55" s="10">
        <v>1</v>
      </c>
      <c r="L55">
        <v>0</v>
      </c>
      <c r="M55">
        <v>0</v>
      </c>
      <c r="N55">
        <f>+L55+M55</f>
        <v>0</v>
      </c>
      <c r="O55">
        <v>0</v>
      </c>
      <c r="P55" t="s">
        <v>71</v>
      </c>
      <c r="Q55" t="s">
        <v>367</v>
      </c>
    </row>
    <row r="56" spans="1:17" ht="12.75">
      <c r="A56" s="2">
        <f t="shared" si="6"/>
        <v>3</v>
      </c>
      <c r="B56" s="2" t="s">
        <v>175</v>
      </c>
      <c r="C56" s="12" t="s">
        <v>366</v>
      </c>
      <c r="D56" s="1">
        <v>0.65625</v>
      </c>
      <c r="E56" t="s">
        <v>162</v>
      </c>
      <c r="F56" s="12" t="s">
        <v>353</v>
      </c>
      <c r="H56" t="s">
        <v>32</v>
      </c>
      <c r="I56" s="7" t="s">
        <v>218</v>
      </c>
      <c r="J56" s="4"/>
      <c r="K56" s="10">
        <v>1</v>
      </c>
      <c r="L56">
        <v>0</v>
      </c>
      <c r="M56">
        <v>0</v>
      </c>
      <c r="N56">
        <f t="shared" si="5"/>
        <v>0</v>
      </c>
      <c r="O56">
        <v>0</v>
      </c>
      <c r="Q56" t="s">
        <v>367</v>
      </c>
    </row>
    <row r="57" spans="1:17" ht="12.75">
      <c r="A57" s="2">
        <f t="shared" si="6"/>
        <v>4</v>
      </c>
      <c r="B57" s="2" t="s">
        <v>177</v>
      </c>
      <c r="C57" s="19" t="s">
        <v>372</v>
      </c>
      <c r="D57" s="1">
        <v>0.5104166666666666</v>
      </c>
      <c r="E57" t="s">
        <v>162</v>
      </c>
      <c r="F57" s="12" t="s">
        <v>355</v>
      </c>
      <c r="H57" t="s">
        <v>51</v>
      </c>
      <c r="I57" s="7" t="s">
        <v>246</v>
      </c>
      <c r="J57" s="4"/>
      <c r="K57" s="10">
        <v>1</v>
      </c>
      <c r="L57">
        <v>0</v>
      </c>
      <c r="M57">
        <v>0</v>
      </c>
      <c r="N57">
        <f t="shared" si="5"/>
        <v>0</v>
      </c>
      <c r="O57">
        <v>0</v>
      </c>
      <c r="Q57" t="s">
        <v>376</v>
      </c>
    </row>
    <row r="58" spans="1:17" ht="12.75">
      <c r="A58" s="2">
        <f t="shared" si="6"/>
        <v>5</v>
      </c>
      <c r="B58" s="2" t="s">
        <v>175</v>
      </c>
      <c r="C58" s="19" t="s">
        <v>373</v>
      </c>
      <c r="D58" s="1">
        <v>0.4375</v>
      </c>
      <c r="E58" t="s">
        <v>162</v>
      </c>
      <c r="F58" s="12" t="s">
        <v>374</v>
      </c>
      <c r="H58" t="s">
        <v>32</v>
      </c>
      <c r="I58" s="7" t="s">
        <v>215</v>
      </c>
      <c r="J58" s="4"/>
      <c r="K58" s="10">
        <v>1</v>
      </c>
      <c r="L58">
        <v>0</v>
      </c>
      <c r="M58">
        <v>0</v>
      </c>
      <c r="N58">
        <f t="shared" si="5"/>
        <v>0</v>
      </c>
      <c r="O58">
        <v>0</v>
      </c>
      <c r="Q58" t="s">
        <v>376</v>
      </c>
    </row>
    <row r="59" spans="1:17" ht="12.75">
      <c r="A59" s="2">
        <f t="shared" si="6"/>
        <v>6</v>
      </c>
      <c r="B59" s="2" t="s">
        <v>175</v>
      </c>
      <c r="C59" s="19" t="s">
        <v>373</v>
      </c>
      <c r="D59" s="1">
        <v>0.7708333333333334</v>
      </c>
      <c r="E59" t="s">
        <v>162</v>
      </c>
      <c r="F59" s="12" t="s">
        <v>375</v>
      </c>
      <c r="H59" t="s">
        <v>32</v>
      </c>
      <c r="I59" s="7" t="s">
        <v>215</v>
      </c>
      <c r="J59" s="4"/>
      <c r="K59" s="10">
        <v>1</v>
      </c>
      <c r="L59">
        <v>0</v>
      </c>
      <c r="M59">
        <v>0</v>
      </c>
      <c r="N59">
        <f t="shared" si="5"/>
        <v>0</v>
      </c>
      <c r="O59">
        <v>0</v>
      </c>
      <c r="Q59" t="s">
        <v>376</v>
      </c>
    </row>
    <row r="60" spans="1:17" ht="12.75">
      <c r="A60" s="2">
        <f t="shared" si="6"/>
        <v>7</v>
      </c>
      <c r="B60" s="2" t="s">
        <v>177</v>
      </c>
      <c r="C60" s="20" t="s">
        <v>390</v>
      </c>
      <c r="D60" s="1">
        <v>0.8333333333333334</v>
      </c>
      <c r="E60" t="s">
        <v>162</v>
      </c>
      <c r="F60" s="12" t="s">
        <v>393</v>
      </c>
      <c r="H60" t="s">
        <v>32</v>
      </c>
      <c r="I60" s="7" t="s">
        <v>215</v>
      </c>
      <c r="J60" s="4"/>
      <c r="K60" s="10">
        <v>1</v>
      </c>
      <c r="L60">
        <v>0</v>
      </c>
      <c r="M60">
        <v>0</v>
      </c>
      <c r="N60">
        <f>+L60+M60</f>
        <v>0</v>
      </c>
      <c r="O60">
        <v>0</v>
      </c>
      <c r="Q60" t="s">
        <v>392</v>
      </c>
    </row>
    <row r="61" spans="1:20" ht="12.75">
      <c r="A61" s="2">
        <f t="shared" si="6"/>
        <v>8</v>
      </c>
      <c r="B61" s="2" t="s">
        <v>175</v>
      </c>
      <c r="C61" s="20" t="s">
        <v>391</v>
      </c>
      <c r="D61" s="1">
        <v>0.4583333333333333</v>
      </c>
      <c r="E61" t="s">
        <v>162</v>
      </c>
      <c r="F61" s="12" t="s">
        <v>174</v>
      </c>
      <c r="H61" t="s">
        <v>32</v>
      </c>
      <c r="I61" s="7" t="s">
        <v>313</v>
      </c>
      <c r="J61" s="4"/>
      <c r="K61" s="10">
        <v>1</v>
      </c>
      <c r="L61">
        <v>0</v>
      </c>
      <c r="M61">
        <v>0</v>
      </c>
      <c r="N61">
        <f>+L61+M61</f>
        <v>0</v>
      </c>
      <c r="O61">
        <v>0</v>
      </c>
      <c r="Q61" t="s">
        <v>392</v>
      </c>
      <c r="T61" s="18"/>
    </row>
    <row r="62" spans="1:20" ht="12.75">
      <c r="A62" s="2">
        <f t="shared" si="6"/>
        <v>9</v>
      </c>
      <c r="B62" s="2" t="s">
        <v>175</v>
      </c>
      <c r="C62" s="20" t="s">
        <v>391</v>
      </c>
      <c r="D62" s="1">
        <v>0.7291666666666666</v>
      </c>
      <c r="E62" t="s">
        <v>162</v>
      </c>
      <c r="F62" s="12" t="s">
        <v>302</v>
      </c>
      <c r="H62" t="s">
        <v>32</v>
      </c>
      <c r="I62" s="7" t="s">
        <v>218</v>
      </c>
      <c r="J62" s="4"/>
      <c r="K62" s="10">
        <v>1</v>
      </c>
      <c r="L62">
        <v>0</v>
      </c>
      <c r="M62">
        <v>1</v>
      </c>
      <c r="N62">
        <f>+L62+M62</f>
        <v>1</v>
      </c>
      <c r="O62">
        <v>0</v>
      </c>
      <c r="Q62" t="s">
        <v>392</v>
      </c>
      <c r="T62" s="18"/>
    </row>
    <row r="63" spans="17:20" ht="12.75">
      <c r="Q63" t="s">
        <v>71</v>
      </c>
      <c r="T63" s="18"/>
    </row>
    <row r="64" spans="1:20" ht="12.75">
      <c r="A64" s="2"/>
      <c r="B64" s="2"/>
      <c r="C64" s="2" t="s">
        <v>110</v>
      </c>
      <c r="D64" s="1"/>
      <c r="G64" s="2"/>
      <c r="H64" s="14" t="s">
        <v>397</v>
      </c>
      <c r="I64" s="14" t="s">
        <v>398</v>
      </c>
      <c r="J64" s="2"/>
      <c r="K64" s="8">
        <f>SUM(K54:K63)</f>
        <v>9</v>
      </c>
      <c r="L64" s="8">
        <f>SUM(L54:L63)</f>
        <v>0</v>
      </c>
      <c r="M64" s="8">
        <f>SUM(M54:M63)</f>
        <v>2</v>
      </c>
      <c r="N64" s="8">
        <f>SUM(N54:N63)</f>
        <v>2</v>
      </c>
      <c r="O64" s="8">
        <f>SUM(O54:O63)</f>
        <v>2</v>
      </c>
      <c r="P64" s="9"/>
      <c r="Q64" s="9"/>
      <c r="T64" s="18"/>
    </row>
    <row r="65" spans="1:3" ht="12.75">
      <c r="A65" t="s">
        <v>71</v>
      </c>
      <c r="C65" t="s">
        <v>71</v>
      </c>
    </row>
    <row r="66" spans="3:15" ht="12.75">
      <c r="C66" s="2" t="s">
        <v>387</v>
      </c>
      <c r="G66" s="2"/>
      <c r="H66" s="14" t="s">
        <v>399</v>
      </c>
      <c r="I66" s="2" t="s">
        <v>71</v>
      </c>
      <c r="J66" s="2"/>
      <c r="K66" s="8">
        <f>+K11+K64+K52+K34</f>
        <v>44</v>
      </c>
      <c r="L66" s="8">
        <f>+L11+L64+L52+L34</f>
        <v>4</v>
      </c>
      <c r="M66" s="8">
        <f>+M11+M64+M52+M34</f>
        <v>4</v>
      </c>
      <c r="N66" s="8">
        <f>+N11+N64+N52+N34</f>
        <v>8</v>
      </c>
      <c r="O66" s="8">
        <f>+O11+O64+O52+O34</f>
        <v>8</v>
      </c>
    </row>
    <row r="70" spans="3:15" ht="12.75">
      <c r="C70" t="s">
        <v>171</v>
      </c>
      <c r="F70" t="s">
        <v>384</v>
      </c>
      <c r="G70">
        <v>3</v>
      </c>
      <c r="K70">
        <v>3</v>
      </c>
      <c r="L70">
        <v>1</v>
      </c>
      <c r="M70">
        <v>0</v>
      </c>
      <c r="N70">
        <f>+L70+M70</f>
        <v>1</v>
      </c>
      <c r="O70">
        <v>0</v>
      </c>
    </row>
    <row r="71" spans="3:15" ht="12.75">
      <c r="C71" t="s">
        <v>347</v>
      </c>
      <c r="F71" t="s">
        <v>370</v>
      </c>
      <c r="G71">
        <v>1</v>
      </c>
      <c r="K71">
        <v>1</v>
      </c>
      <c r="L71">
        <v>1</v>
      </c>
      <c r="M71">
        <v>0</v>
      </c>
      <c r="N71">
        <f>+L71+M71</f>
        <v>1</v>
      </c>
      <c r="O71">
        <v>2</v>
      </c>
    </row>
    <row r="72" spans="3:15" ht="12.75">
      <c r="C72" t="s">
        <v>330</v>
      </c>
      <c r="F72" t="s">
        <v>262</v>
      </c>
      <c r="G72">
        <v>2</v>
      </c>
      <c r="K72">
        <v>2</v>
      </c>
      <c r="L72">
        <v>0</v>
      </c>
      <c r="M72">
        <v>0</v>
      </c>
      <c r="N72">
        <v>0</v>
      </c>
      <c r="O72">
        <v>0</v>
      </c>
    </row>
    <row r="73" spans="3:15" ht="12.75">
      <c r="C73" t="s">
        <v>353</v>
      </c>
      <c r="F73" t="s">
        <v>262</v>
      </c>
      <c r="G73">
        <v>2</v>
      </c>
      <c r="K73">
        <v>2</v>
      </c>
      <c r="L73">
        <v>0</v>
      </c>
      <c r="M73">
        <v>0</v>
      </c>
      <c r="N73">
        <v>0</v>
      </c>
      <c r="O73">
        <v>0</v>
      </c>
    </row>
    <row r="74" spans="3:15" ht="12.75">
      <c r="C74" t="s">
        <v>354</v>
      </c>
      <c r="F74" t="s">
        <v>384</v>
      </c>
      <c r="G74">
        <v>3</v>
      </c>
      <c r="K74">
        <v>2</v>
      </c>
      <c r="L74">
        <v>0</v>
      </c>
      <c r="M74">
        <v>0</v>
      </c>
      <c r="N74">
        <v>0</v>
      </c>
      <c r="O74">
        <v>0</v>
      </c>
    </row>
    <row r="75" spans="3:15" ht="12.75">
      <c r="C75" t="s">
        <v>355</v>
      </c>
      <c r="F75" t="s">
        <v>384</v>
      </c>
      <c r="G75">
        <v>3</v>
      </c>
      <c r="K75">
        <v>3</v>
      </c>
      <c r="L75">
        <v>0</v>
      </c>
      <c r="M75">
        <v>1</v>
      </c>
      <c r="N75">
        <v>1</v>
      </c>
      <c r="O75">
        <v>0</v>
      </c>
    </row>
    <row r="76" spans="3:15" ht="12.75">
      <c r="C76" t="s">
        <v>150</v>
      </c>
      <c r="F76" t="s">
        <v>383</v>
      </c>
      <c r="G76">
        <v>3</v>
      </c>
      <c r="K76">
        <v>3</v>
      </c>
      <c r="L76">
        <v>1</v>
      </c>
      <c r="M76">
        <v>0</v>
      </c>
      <c r="N76">
        <v>0</v>
      </c>
      <c r="O76">
        <v>0</v>
      </c>
    </row>
    <row r="77" spans="3:6" ht="12.75">
      <c r="C77" t="s">
        <v>71</v>
      </c>
      <c r="F77" t="s">
        <v>71</v>
      </c>
    </row>
    <row r="78" spans="3:6" ht="12.75">
      <c r="C78" t="s">
        <v>71</v>
      </c>
      <c r="F78" t="s">
        <v>71</v>
      </c>
    </row>
    <row r="79" spans="3:15" ht="12.75">
      <c r="C79" s="12" t="s">
        <v>330</v>
      </c>
      <c r="F79" t="s">
        <v>264</v>
      </c>
      <c r="G79">
        <v>2</v>
      </c>
      <c r="K79">
        <v>2</v>
      </c>
      <c r="L79">
        <v>0</v>
      </c>
      <c r="M79">
        <v>0</v>
      </c>
      <c r="N79">
        <v>0</v>
      </c>
      <c r="O79">
        <v>0</v>
      </c>
    </row>
    <row r="80" spans="3:15" ht="12.75">
      <c r="C80" s="12" t="s">
        <v>355</v>
      </c>
      <c r="F80" t="s">
        <v>262</v>
      </c>
      <c r="G80">
        <v>2</v>
      </c>
      <c r="K80">
        <v>2</v>
      </c>
      <c r="L80">
        <v>1</v>
      </c>
      <c r="M80">
        <v>0</v>
      </c>
      <c r="N80">
        <v>1</v>
      </c>
      <c r="O80">
        <v>0</v>
      </c>
    </row>
    <row r="81" spans="3:15" ht="12.75">
      <c r="C81" s="12" t="s">
        <v>353</v>
      </c>
      <c r="F81" t="s">
        <v>262</v>
      </c>
      <c r="G81">
        <v>2</v>
      </c>
      <c r="K81">
        <v>2</v>
      </c>
      <c r="L81">
        <v>0</v>
      </c>
      <c r="M81">
        <v>0</v>
      </c>
      <c r="N81">
        <v>0</v>
      </c>
      <c r="O81">
        <v>0</v>
      </c>
    </row>
    <row r="82" spans="3:15" ht="12.75">
      <c r="C82" s="12" t="s">
        <v>150</v>
      </c>
      <c r="F82" t="s">
        <v>262</v>
      </c>
      <c r="G82">
        <v>2</v>
      </c>
      <c r="K82">
        <v>2</v>
      </c>
      <c r="L82">
        <v>0</v>
      </c>
      <c r="M82">
        <v>0</v>
      </c>
      <c r="N82">
        <v>0</v>
      </c>
      <c r="O82">
        <v>2</v>
      </c>
    </row>
    <row r="83" spans="3:15" ht="12.75">
      <c r="C83" s="12" t="s">
        <v>347</v>
      </c>
      <c r="F83" t="s">
        <v>262</v>
      </c>
      <c r="G83">
        <v>2</v>
      </c>
      <c r="K83">
        <v>2</v>
      </c>
      <c r="L83">
        <v>0</v>
      </c>
      <c r="M83">
        <v>0</v>
      </c>
      <c r="N83">
        <v>0</v>
      </c>
      <c r="O83">
        <v>0</v>
      </c>
    </row>
    <row r="84" spans="3:15" ht="12.75">
      <c r="C84" s="12" t="s">
        <v>354</v>
      </c>
      <c r="F84" t="s">
        <v>262</v>
      </c>
      <c r="G84">
        <v>2</v>
      </c>
      <c r="K84">
        <v>2</v>
      </c>
      <c r="L84">
        <v>0</v>
      </c>
      <c r="M84">
        <v>1</v>
      </c>
      <c r="N84">
        <v>1</v>
      </c>
      <c r="O84">
        <v>0</v>
      </c>
    </row>
    <row r="85" spans="3:15" ht="12.75">
      <c r="C85" s="12" t="s">
        <v>171</v>
      </c>
      <c r="F85" t="s">
        <v>262</v>
      </c>
      <c r="G85">
        <v>2</v>
      </c>
      <c r="K85">
        <v>2</v>
      </c>
      <c r="L85">
        <v>0</v>
      </c>
      <c r="M85">
        <v>0</v>
      </c>
      <c r="N85">
        <v>0</v>
      </c>
      <c r="O85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43">
      <selection activeCell="A82" sqref="A82"/>
    </sheetView>
  </sheetViews>
  <sheetFormatPr defaultColWidth="9.140625" defaultRowHeight="12.75"/>
  <cols>
    <col min="1" max="1" width="3.00390625" style="0" bestFit="1" customWidth="1"/>
    <col min="2" max="2" width="5.28125" style="0" bestFit="1" customWidth="1"/>
    <col min="3" max="3" width="16.140625" style="0" customWidth="1"/>
    <col min="4" max="4" width="5.57421875" style="0" bestFit="1" customWidth="1"/>
    <col min="5" max="5" width="3.421875" style="0" customWidth="1"/>
    <col min="6" max="6" width="23.28125" style="0" customWidth="1"/>
    <col min="7" max="7" width="4.421875" style="0" bestFit="1" customWidth="1"/>
    <col min="8" max="8" width="6.57421875" style="0" customWidth="1"/>
    <col min="9" max="9" width="7.57421875" style="0" bestFit="1" customWidth="1"/>
    <col min="10" max="10" width="5.140625" style="0" customWidth="1"/>
    <col min="11" max="11" width="3.7109375" style="0" bestFit="1" customWidth="1"/>
    <col min="12" max="12" width="3.28125" style="0" customWidth="1"/>
    <col min="13" max="13" width="3.140625" style="0" customWidth="1"/>
    <col min="14" max="14" width="4.7109375" style="0" bestFit="1" customWidth="1"/>
    <col min="15" max="15" width="4.421875" style="0" bestFit="1" customWidth="1"/>
    <col min="16" max="16" width="4.00390625" style="0" customWidth="1"/>
    <col min="17" max="17" width="34.7109375" style="0" bestFit="1" customWidth="1"/>
    <col min="18" max="18" width="28.8515625" style="0" bestFit="1" customWidth="1"/>
  </cols>
  <sheetData>
    <row r="1" spans="1:18" ht="12.75">
      <c r="A1" s="2"/>
      <c r="B1" s="2"/>
      <c r="C1" s="3">
        <f ca="1">NOW()</f>
        <v>41988.40337523148</v>
      </c>
      <c r="D1" s="2"/>
      <c r="F1" s="2" t="s">
        <v>282</v>
      </c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</row>
    <row r="3" spans="1:17" ht="12.75">
      <c r="A3" s="2"/>
      <c r="B3" s="2"/>
      <c r="C3" s="2" t="s">
        <v>71</v>
      </c>
      <c r="H3" s="2" t="s">
        <v>158</v>
      </c>
      <c r="I3" s="2" t="s">
        <v>159</v>
      </c>
      <c r="K3" s="8" t="s">
        <v>41</v>
      </c>
      <c r="L3" s="2" t="s">
        <v>37</v>
      </c>
      <c r="M3" s="2" t="s">
        <v>38</v>
      </c>
      <c r="N3" s="2" t="s">
        <v>42</v>
      </c>
      <c r="O3" s="2" t="s">
        <v>45</v>
      </c>
      <c r="P3" s="2"/>
      <c r="Q3" s="2" t="s">
        <v>160</v>
      </c>
    </row>
    <row r="4" spans="1:17" ht="12.75">
      <c r="A4" s="2"/>
      <c r="B4" s="2"/>
      <c r="C4" s="2"/>
      <c r="H4" s="2"/>
      <c r="I4" s="2"/>
      <c r="K4" s="8"/>
      <c r="L4" s="2"/>
      <c r="M4" s="2"/>
      <c r="N4" s="2"/>
      <c r="O4" s="2"/>
      <c r="P4" s="2"/>
      <c r="Q4" s="2"/>
    </row>
    <row r="5" spans="1:15" ht="12.75">
      <c r="A5" s="2">
        <v>1</v>
      </c>
      <c r="B5" s="2" t="s">
        <v>176</v>
      </c>
      <c r="C5" s="2" t="s">
        <v>283</v>
      </c>
      <c r="D5" s="1" t="s">
        <v>71</v>
      </c>
      <c r="E5" t="s">
        <v>140</v>
      </c>
      <c r="F5" t="s">
        <v>164</v>
      </c>
      <c r="H5" s="12" t="s">
        <v>31</v>
      </c>
      <c r="I5" s="18" t="s">
        <v>71</v>
      </c>
      <c r="J5" s="6"/>
      <c r="K5" s="10">
        <v>1</v>
      </c>
      <c r="L5">
        <v>0</v>
      </c>
      <c r="M5">
        <v>0</v>
      </c>
      <c r="N5">
        <f aca="true" t="shared" si="0" ref="N5:N29">+L5+M5</f>
        <v>0</v>
      </c>
      <c r="O5">
        <v>0</v>
      </c>
    </row>
    <row r="6" spans="1:15" ht="12.75">
      <c r="A6" s="2">
        <v>2</v>
      </c>
      <c r="B6" s="2" t="s">
        <v>27</v>
      </c>
      <c r="C6" s="2" t="s">
        <v>27</v>
      </c>
      <c r="D6" s="1" t="s">
        <v>71</v>
      </c>
      <c r="E6" t="s">
        <v>162</v>
      </c>
      <c r="F6" t="s">
        <v>164</v>
      </c>
      <c r="H6" s="12" t="s">
        <v>32</v>
      </c>
      <c r="I6" s="18" t="s">
        <v>71</v>
      </c>
      <c r="J6" s="6"/>
      <c r="K6" s="10">
        <v>1</v>
      </c>
      <c r="L6">
        <v>0</v>
      </c>
      <c r="M6">
        <v>0</v>
      </c>
      <c r="N6">
        <f>+L6+M6</f>
        <v>0</v>
      </c>
      <c r="O6">
        <v>0</v>
      </c>
    </row>
    <row r="7" spans="1:15" ht="12.75">
      <c r="A7" s="2">
        <v>3</v>
      </c>
      <c r="B7" s="2" t="s">
        <v>176</v>
      </c>
      <c r="C7" s="2" t="s">
        <v>80</v>
      </c>
      <c r="D7" s="1"/>
      <c r="E7" s="12" t="s">
        <v>162</v>
      </c>
      <c r="F7" s="12" t="s">
        <v>321</v>
      </c>
      <c r="G7" s="12"/>
      <c r="H7" s="12" t="s">
        <v>32</v>
      </c>
      <c r="I7" s="6" t="s">
        <v>205</v>
      </c>
      <c r="J7" s="6"/>
      <c r="K7" s="10">
        <v>1</v>
      </c>
      <c r="L7">
        <v>0</v>
      </c>
      <c r="M7">
        <v>0</v>
      </c>
      <c r="N7">
        <f>+L7+M7</f>
        <v>0</v>
      </c>
      <c r="O7">
        <v>0</v>
      </c>
    </row>
    <row r="8" spans="1:11" ht="12.75">
      <c r="A8" s="2"/>
      <c r="B8" s="2"/>
      <c r="C8" s="2"/>
      <c r="D8" s="1"/>
      <c r="I8" s="6"/>
      <c r="J8" s="6"/>
      <c r="K8" s="10"/>
    </row>
    <row r="9" spans="1:17" ht="12.75">
      <c r="A9" s="2"/>
      <c r="B9" s="2"/>
      <c r="C9" s="2" t="s">
        <v>109</v>
      </c>
      <c r="D9" s="1"/>
      <c r="H9" s="2" t="s">
        <v>71</v>
      </c>
      <c r="I9" s="2" t="s">
        <v>71</v>
      </c>
      <c r="J9" s="2"/>
      <c r="K9" s="8">
        <f>SUM(K5:K8)</f>
        <v>3</v>
      </c>
      <c r="L9" s="8">
        <f>SUM(L5:L8)</f>
        <v>0</v>
      </c>
      <c r="M9" s="8">
        <f>SUM(M5:M8)</f>
        <v>0</v>
      </c>
      <c r="N9" s="8">
        <f>SUM(N5:N8)</f>
        <v>0</v>
      </c>
      <c r="O9" s="8">
        <f>SUM(O5:O8)</f>
        <v>0</v>
      </c>
      <c r="P9" s="9"/>
      <c r="Q9" s="9"/>
    </row>
    <row r="10" spans="1:11" ht="12.75">
      <c r="A10" s="2"/>
      <c r="B10" s="2"/>
      <c r="C10" s="2"/>
      <c r="D10" s="1"/>
      <c r="I10" s="6"/>
      <c r="J10" s="6"/>
      <c r="K10" s="10"/>
    </row>
    <row r="11" spans="1:15" ht="12.75">
      <c r="A11" s="2">
        <v>1</v>
      </c>
      <c r="B11" s="2" t="s">
        <v>175</v>
      </c>
      <c r="C11" s="2" t="s">
        <v>284</v>
      </c>
      <c r="D11" s="1"/>
      <c r="E11" t="s">
        <v>162</v>
      </c>
      <c r="F11" t="s">
        <v>301</v>
      </c>
      <c r="H11" t="s">
        <v>32</v>
      </c>
      <c r="I11" s="7" t="s">
        <v>311</v>
      </c>
      <c r="J11" s="7"/>
      <c r="K11" s="10">
        <v>1</v>
      </c>
      <c r="L11">
        <v>0</v>
      </c>
      <c r="M11">
        <v>0</v>
      </c>
      <c r="N11">
        <f t="shared" si="0"/>
        <v>0</v>
      </c>
      <c r="O11">
        <v>0</v>
      </c>
    </row>
    <row r="12" spans="1:15" ht="12.75">
      <c r="A12" s="2">
        <f>A11+1</f>
        <v>2</v>
      </c>
      <c r="B12" s="2" t="s">
        <v>181</v>
      </c>
      <c r="C12" s="2" t="s">
        <v>285</v>
      </c>
      <c r="D12" s="1"/>
      <c r="E12" t="s">
        <v>140</v>
      </c>
      <c r="F12" t="s">
        <v>302</v>
      </c>
      <c r="H12" t="s">
        <v>32</v>
      </c>
      <c r="I12" s="7" t="s">
        <v>314</v>
      </c>
      <c r="J12" s="4"/>
      <c r="K12" s="10">
        <v>1</v>
      </c>
      <c r="L12">
        <v>0</v>
      </c>
      <c r="M12">
        <v>0</v>
      </c>
      <c r="N12">
        <f t="shared" si="0"/>
        <v>0</v>
      </c>
      <c r="O12">
        <v>0</v>
      </c>
    </row>
    <row r="13" spans="1:15" ht="12.75">
      <c r="A13" s="2">
        <f aca="true" t="shared" si="1" ref="A13:A29">A12+1</f>
        <v>3</v>
      </c>
      <c r="B13" s="2" t="s">
        <v>176</v>
      </c>
      <c r="C13" s="2" t="s">
        <v>286</v>
      </c>
      <c r="D13" s="1"/>
      <c r="E13" t="s">
        <v>162</v>
      </c>
      <c r="F13" t="s">
        <v>303</v>
      </c>
      <c r="H13" t="s">
        <v>32</v>
      </c>
      <c r="I13" s="7" t="s">
        <v>313</v>
      </c>
      <c r="J13" s="4"/>
      <c r="K13" s="10">
        <v>1</v>
      </c>
      <c r="L13">
        <v>0</v>
      </c>
      <c r="M13">
        <v>0</v>
      </c>
      <c r="N13">
        <f t="shared" si="0"/>
        <v>0</v>
      </c>
      <c r="O13">
        <v>0</v>
      </c>
    </row>
    <row r="14" spans="1:15" ht="12.75">
      <c r="A14" s="2">
        <f t="shared" si="1"/>
        <v>4</v>
      </c>
      <c r="B14" s="2" t="s">
        <v>175</v>
      </c>
      <c r="C14" s="2" t="s">
        <v>287</v>
      </c>
      <c r="D14" s="1"/>
      <c r="E14" t="s">
        <v>162</v>
      </c>
      <c r="F14" t="s">
        <v>304</v>
      </c>
      <c r="H14" t="s">
        <v>32</v>
      </c>
      <c r="I14" s="7" t="s">
        <v>315</v>
      </c>
      <c r="J14" s="4"/>
      <c r="K14" s="10">
        <v>1</v>
      </c>
      <c r="L14">
        <v>0</v>
      </c>
      <c r="M14">
        <v>0</v>
      </c>
      <c r="N14">
        <f t="shared" si="0"/>
        <v>0</v>
      </c>
      <c r="O14">
        <v>0</v>
      </c>
    </row>
    <row r="15" spans="1:15" ht="12.75">
      <c r="A15" s="2">
        <f t="shared" si="1"/>
        <v>5</v>
      </c>
      <c r="B15" s="2" t="s">
        <v>176</v>
      </c>
      <c r="C15" s="2" t="s">
        <v>172</v>
      </c>
      <c r="D15" s="1"/>
      <c r="E15" t="s">
        <v>140</v>
      </c>
      <c r="F15" t="s">
        <v>151</v>
      </c>
      <c r="H15" t="s">
        <v>32</v>
      </c>
      <c r="I15" s="7" t="s">
        <v>316</v>
      </c>
      <c r="J15" s="4" t="s">
        <v>71</v>
      </c>
      <c r="K15" s="10">
        <v>1</v>
      </c>
      <c r="L15">
        <v>0</v>
      </c>
      <c r="M15">
        <v>0</v>
      </c>
      <c r="N15">
        <f t="shared" si="0"/>
        <v>0</v>
      </c>
      <c r="O15">
        <v>0</v>
      </c>
    </row>
    <row r="16" spans="1:15" ht="12.75">
      <c r="A16" s="2">
        <f t="shared" si="1"/>
        <v>6</v>
      </c>
      <c r="B16" s="2" t="s">
        <v>175</v>
      </c>
      <c r="C16" s="2" t="s">
        <v>288</v>
      </c>
      <c r="D16" s="1"/>
      <c r="E16" t="s">
        <v>140</v>
      </c>
      <c r="F16" t="s">
        <v>164</v>
      </c>
      <c r="H16" t="s">
        <v>32</v>
      </c>
      <c r="I16" s="6" t="s">
        <v>317</v>
      </c>
      <c r="J16" s="4"/>
      <c r="K16" s="10">
        <v>1</v>
      </c>
      <c r="L16">
        <v>0</v>
      </c>
      <c r="M16">
        <v>0</v>
      </c>
      <c r="N16">
        <f t="shared" si="0"/>
        <v>0</v>
      </c>
      <c r="O16">
        <v>0</v>
      </c>
    </row>
    <row r="17" spans="1:15" ht="12.75">
      <c r="A17" s="2">
        <f t="shared" si="1"/>
        <v>7</v>
      </c>
      <c r="B17" s="2" t="s">
        <v>195</v>
      </c>
      <c r="C17" s="2" t="s">
        <v>182</v>
      </c>
      <c r="D17" s="1"/>
      <c r="E17" t="s">
        <v>140</v>
      </c>
      <c r="F17" t="s">
        <v>301</v>
      </c>
      <c r="H17" t="s">
        <v>32</v>
      </c>
      <c r="I17" s="4" t="s">
        <v>221</v>
      </c>
      <c r="J17" s="4"/>
      <c r="K17" s="10">
        <v>1</v>
      </c>
      <c r="L17">
        <v>0</v>
      </c>
      <c r="M17">
        <v>0</v>
      </c>
      <c r="N17">
        <f t="shared" si="0"/>
        <v>0</v>
      </c>
      <c r="O17">
        <v>0</v>
      </c>
    </row>
    <row r="18" spans="1:15" ht="12.75">
      <c r="A18" s="2">
        <f t="shared" si="1"/>
        <v>8</v>
      </c>
      <c r="B18" s="2" t="s">
        <v>175</v>
      </c>
      <c r="C18" s="2" t="s">
        <v>289</v>
      </c>
      <c r="D18" s="1"/>
      <c r="E18" t="s">
        <v>162</v>
      </c>
      <c r="F18" s="12" t="s">
        <v>164</v>
      </c>
      <c r="H18" t="s">
        <v>32</v>
      </c>
      <c r="I18" s="7" t="s">
        <v>319</v>
      </c>
      <c r="J18" s="4"/>
      <c r="K18" s="10">
        <v>1</v>
      </c>
      <c r="L18">
        <v>0</v>
      </c>
      <c r="M18">
        <v>0</v>
      </c>
      <c r="N18">
        <f t="shared" si="0"/>
        <v>0</v>
      </c>
      <c r="O18">
        <v>0</v>
      </c>
    </row>
    <row r="19" spans="1:15" ht="12.75">
      <c r="A19" s="2">
        <f t="shared" si="1"/>
        <v>9</v>
      </c>
      <c r="B19" s="2" t="s">
        <v>175</v>
      </c>
      <c r="C19" s="2" t="s">
        <v>290</v>
      </c>
      <c r="D19" s="1"/>
      <c r="E19" t="s">
        <v>162</v>
      </c>
      <c r="F19" t="s">
        <v>302</v>
      </c>
      <c r="H19" t="s">
        <v>32</v>
      </c>
      <c r="I19" s="4" t="s">
        <v>221</v>
      </c>
      <c r="J19" s="4"/>
      <c r="K19" s="10">
        <v>1</v>
      </c>
      <c r="L19">
        <v>0</v>
      </c>
      <c r="M19">
        <v>0</v>
      </c>
      <c r="N19">
        <f t="shared" si="0"/>
        <v>0</v>
      </c>
      <c r="O19">
        <v>0</v>
      </c>
    </row>
    <row r="20" spans="1:15" ht="12.75">
      <c r="A20" s="2">
        <f t="shared" si="1"/>
        <v>10</v>
      </c>
      <c r="B20" s="2" t="s">
        <v>176</v>
      </c>
      <c r="C20" s="2" t="s">
        <v>189</v>
      </c>
      <c r="D20" s="1"/>
      <c r="E20" t="s">
        <v>140</v>
      </c>
      <c r="F20" t="s">
        <v>164</v>
      </c>
      <c r="H20" t="s">
        <v>32</v>
      </c>
      <c r="I20" s="7" t="s">
        <v>128</v>
      </c>
      <c r="J20" s="4"/>
      <c r="K20" s="10">
        <v>1</v>
      </c>
      <c r="L20">
        <v>0</v>
      </c>
      <c r="M20">
        <v>0</v>
      </c>
      <c r="N20">
        <f t="shared" si="0"/>
        <v>0</v>
      </c>
      <c r="O20">
        <v>0</v>
      </c>
    </row>
    <row r="21" spans="1:15" ht="12.75">
      <c r="A21" s="2">
        <f t="shared" si="1"/>
        <v>11</v>
      </c>
      <c r="B21" s="2" t="s">
        <v>195</v>
      </c>
      <c r="C21" s="2" t="s">
        <v>0</v>
      </c>
      <c r="D21" s="1"/>
      <c r="E21" t="s">
        <v>140</v>
      </c>
      <c r="F21" t="s">
        <v>303</v>
      </c>
      <c r="H21" t="s">
        <v>32</v>
      </c>
      <c r="I21" s="7" t="s">
        <v>320</v>
      </c>
      <c r="J21" s="4"/>
      <c r="K21" s="10">
        <v>1</v>
      </c>
      <c r="L21">
        <v>0</v>
      </c>
      <c r="M21">
        <v>0</v>
      </c>
      <c r="N21">
        <f t="shared" si="0"/>
        <v>0</v>
      </c>
      <c r="O21">
        <v>0</v>
      </c>
    </row>
    <row r="22" spans="1:16" ht="12.75">
      <c r="A22" s="2">
        <f t="shared" si="1"/>
        <v>12</v>
      </c>
      <c r="B22" s="2" t="s">
        <v>175</v>
      </c>
      <c r="C22" s="2" t="s">
        <v>190</v>
      </c>
      <c r="D22" s="1"/>
      <c r="E22" t="s">
        <v>162</v>
      </c>
      <c r="F22" t="s">
        <v>151</v>
      </c>
      <c r="H22" t="s">
        <v>32</v>
      </c>
      <c r="I22" s="7" t="s">
        <v>130</v>
      </c>
      <c r="J22" s="4"/>
      <c r="K22" s="10">
        <v>1</v>
      </c>
      <c r="L22">
        <v>0</v>
      </c>
      <c r="M22">
        <v>0</v>
      </c>
      <c r="N22">
        <f t="shared" si="0"/>
        <v>0</v>
      </c>
      <c r="O22">
        <v>0</v>
      </c>
      <c r="P22" t="s">
        <v>71</v>
      </c>
    </row>
    <row r="23" spans="1:15" ht="12.75">
      <c r="A23" s="2">
        <f t="shared" si="1"/>
        <v>13</v>
      </c>
      <c r="B23" s="2" t="s">
        <v>178</v>
      </c>
      <c r="C23" s="2" t="s">
        <v>80</v>
      </c>
      <c r="D23" s="1"/>
      <c r="E23" t="s">
        <v>140</v>
      </c>
      <c r="F23" t="s">
        <v>304</v>
      </c>
      <c r="H23" t="s">
        <v>32</v>
      </c>
      <c r="I23" s="7" t="s">
        <v>315</v>
      </c>
      <c r="K23" s="10">
        <v>1</v>
      </c>
      <c r="L23">
        <v>0</v>
      </c>
      <c r="M23">
        <v>0</v>
      </c>
      <c r="N23">
        <f t="shared" si="0"/>
        <v>0</v>
      </c>
      <c r="O23">
        <v>0</v>
      </c>
    </row>
    <row r="24" spans="1:17" ht="12.75">
      <c r="A24" s="2">
        <f t="shared" si="1"/>
        <v>14</v>
      </c>
      <c r="B24" s="2" t="s">
        <v>181</v>
      </c>
      <c r="C24" s="2" t="s">
        <v>291</v>
      </c>
      <c r="D24" s="1"/>
      <c r="E24" t="s">
        <v>140</v>
      </c>
      <c r="F24" s="12" t="s">
        <v>302</v>
      </c>
      <c r="H24" t="s">
        <v>32</v>
      </c>
      <c r="I24" s="7" t="s">
        <v>112</v>
      </c>
      <c r="K24" s="10">
        <v>1</v>
      </c>
      <c r="L24">
        <v>0</v>
      </c>
      <c r="M24">
        <v>0</v>
      </c>
      <c r="N24">
        <f t="shared" si="0"/>
        <v>0</v>
      </c>
      <c r="O24">
        <v>0</v>
      </c>
      <c r="Q24" t="s">
        <v>71</v>
      </c>
    </row>
    <row r="25" spans="1:17" ht="12.75">
      <c r="A25" s="2">
        <f t="shared" si="1"/>
        <v>15</v>
      </c>
      <c r="B25" s="2" t="s">
        <v>178</v>
      </c>
      <c r="C25" s="2" t="s">
        <v>82</v>
      </c>
      <c r="D25" s="1"/>
      <c r="E25" t="s">
        <v>162</v>
      </c>
      <c r="F25" s="12" t="s">
        <v>301</v>
      </c>
      <c r="H25" t="s">
        <v>32</v>
      </c>
      <c r="I25" s="7" t="s">
        <v>315</v>
      </c>
      <c r="K25" s="10">
        <v>1</v>
      </c>
      <c r="L25">
        <v>0</v>
      </c>
      <c r="M25">
        <v>0</v>
      </c>
      <c r="N25">
        <f t="shared" si="0"/>
        <v>0</v>
      </c>
      <c r="O25">
        <v>0</v>
      </c>
      <c r="Q25" t="s">
        <v>71</v>
      </c>
    </row>
    <row r="26" spans="1:15" ht="12.75">
      <c r="A26" s="2">
        <f t="shared" si="1"/>
        <v>16</v>
      </c>
      <c r="B26" s="2" t="s">
        <v>175</v>
      </c>
      <c r="C26" s="2" t="s">
        <v>292</v>
      </c>
      <c r="D26" s="1"/>
      <c r="E26" t="s">
        <v>162</v>
      </c>
      <c r="F26" s="12" t="s">
        <v>303</v>
      </c>
      <c r="H26" t="s">
        <v>32</v>
      </c>
      <c r="I26" s="7" t="s">
        <v>215</v>
      </c>
      <c r="K26" s="10">
        <v>1</v>
      </c>
      <c r="L26">
        <v>0</v>
      </c>
      <c r="M26">
        <v>1</v>
      </c>
      <c r="N26">
        <f t="shared" si="0"/>
        <v>1</v>
      </c>
      <c r="O26">
        <v>0</v>
      </c>
    </row>
    <row r="27" spans="1:15" ht="12.75">
      <c r="A27" s="2" t="s">
        <v>71</v>
      </c>
      <c r="B27" s="2" t="s">
        <v>176</v>
      </c>
      <c r="C27" s="2" t="s">
        <v>293</v>
      </c>
      <c r="D27" s="1"/>
      <c r="E27" t="s">
        <v>140</v>
      </c>
      <c r="F27" s="12" t="s">
        <v>151</v>
      </c>
      <c r="H27" t="s">
        <v>325</v>
      </c>
      <c r="I27" s="7"/>
      <c r="K27" s="10">
        <v>0</v>
      </c>
      <c r="L27">
        <v>0</v>
      </c>
      <c r="M27">
        <v>0</v>
      </c>
      <c r="N27">
        <f t="shared" si="0"/>
        <v>0</v>
      </c>
      <c r="O27">
        <v>0</v>
      </c>
    </row>
    <row r="28" spans="1:15" ht="12.75">
      <c r="A28" s="2">
        <v>17</v>
      </c>
      <c r="B28" s="2" t="s">
        <v>175</v>
      </c>
      <c r="C28" s="2" t="s">
        <v>294</v>
      </c>
      <c r="D28" s="1"/>
      <c r="E28" t="s">
        <v>162</v>
      </c>
      <c r="F28" s="12" t="s">
        <v>304</v>
      </c>
      <c r="H28" t="s">
        <v>32</v>
      </c>
      <c r="I28" s="7" t="s">
        <v>315</v>
      </c>
      <c r="K28" s="10">
        <v>1</v>
      </c>
      <c r="L28">
        <v>0</v>
      </c>
      <c r="M28">
        <v>0</v>
      </c>
      <c r="N28">
        <f t="shared" si="0"/>
        <v>0</v>
      </c>
      <c r="O28">
        <v>0</v>
      </c>
    </row>
    <row r="29" spans="1:15" ht="12.75">
      <c r="A29" s="2">
        <f t="shared" si="1"/>
        <v>18</v>
      </c>
      <c r="B29" s="2" t="s">
        <v>175</v>
      </c>
      <c r="C29" s="2" t="s">
        <v>295</v>
      </c>
      <c r="D29" s="1"/>
      <c r="E29" t="s">
        <v>140</v>
      </c>
      <c r="F29" s="12" t="s">
        <v>151</v>
      </c>
      <c r="H29" t="s">
        <v>32</v>
      </c>
      <c r="I29" s="7" t="s">
        <v>314</v>
      </c>
      <c r="K29" s="10">
        <v>1</v>
      </c>
      <c r="L29">
        <v>0</v>
      </c>
      <c r="M29">
        <v>0</v>
      </c>
      <c r="N29">
        <f t="shared" si="0"/>
        <v>0</v>
      </c>
      <c r="O29">
        <v>0</v>
      </c>
    </row>
    <row r="30" spans="1:15" ht="12.75">
      <c r="A30" s="2">
        <f>A29+1</f>
        <v>19</v>
      </c>
      <c r="B30" s="2" t="s">
        <v>176</v>
      </c>
      <c r="C30" s="2" t="s">
        <v>226</v>
      </c>
      <c r="D30" s="1"/>
      <c r="E30" t="s">
        <v>140</v>
      </c>
      <c r="F30" s="12" t="s">
        <v>151</v>
      </c>
      <c r="H30" t="s">
        <v>32</v>
      </c>
      <c r="I30" s="7"/>
      <c r="K30" s="10">
        <v>1</v>
      </c>
      <c r="L30">
        <v>0</v>
      </c>
      <c r="M30">
        <v>0</v>
      </c>
      <c r="N30">
        <f>+L30+M30</f>
        <v>0</v>
      </c>
      <c r="O30">
        <v>0</v>
      </c>
    </row>
    <row r="31" spans="1:15" ht="12.75">
      <c r="A31" s="2">
        <f>A30+1</f>
        <v>20</v>
      </c>
      <c r="B31" s="2" t="s">
        <v>178</v>
      </c>
      <c r="C31" s="2" t="s">
        <v>126</v>
      </c>
      <c r="E31" t="s">
        <v>162</v>
      </c>
      <c r="F31" t="s">
        <v>302</v>
      </c>
      <c r="H31" t="s">
        <v>32</v>
      </c>
      <c r="I31" s="7" t="s">
        <v>222</v>
      </c>
      <c r="K31">
        <v>1</v>
      </c>
      <c r="L31">
        <v>0</v>
      </c>
      <c r="M31">
        <v>0</v>
      </c>
      <c r="N31">
        <f aca="true" t="shared" si="2" ref="N31:N36">+L31+M31</f>
        <v>0</v>
      </c>
      <c r="O31">
        <v>0</v>
      </c>
    </row>
    <row r="32" spans="1:15" ht="12.75">
      <c r="A32" s="2">
        <f aca="true" t="shared" si="3" ref="A32:A41">A31+1</f>
        <v>21</v>
      </c>
      <c r="B32" s="2" t="s">
        <v>195</v>
      </c>
      <c r="C32" s="2" t="s">
        <v>227</v>
      </c>
      <c r="D32" s="1"/>
      <c r="E32" t="s">
        <v>140</v>
      </c>
      <c r="F32" t="s">
        <v>301</v>
      </c>
      <c r="H32" t="s">
        <v>32</v>
      </c>
      <c r="I32" s="7" t="s">
        <v>315</v>
      </c>
      <c r="K32">
        <v>1</v>
      </c>
      <c r="L32">
        <v>0</v>
      </c>
      <c r="M32">
        <v>0</v>
      </c>
      <c r="N32">
        <f t="shared" si="2"/>
        <v>0</v>
      </c>
      <c r="O32">
        <v>0</v>
      </c>
    </row>
    <row r="33" spans="1:15" ht="12.75">
      <c r="A33" s="2">
        <f t="shared" si="3"/>
        <v>22</v>
      </c>
      <c r="B33" s="2" t="s">
        <v>175</v>
      </c>
      <c r="C33" s="2" t="s">
        <v>296</v>
      </c>
      <c r="D33" s="1"/>
      <c r="E33" t="s">
        <v>162</v>
      </c>
      <c r="F33" t="s">
        <v>151</v>
      </c>
      <c r="H33" t="s">
        <v>32</v>
      </c>
      <c r="I33" s="11" t="s">
        <v>320</v>
      </c>
      <c r="K33">
        <v>1</v>
      </c>
      <c r="L33">
        <v>0</v>
      </c>
      <c r="M33">
        <v>0</v>
      </c>
      <c r="N33">
        <f t="shared" si="2"/>
        <v>0</v>
      </c>
      <c r="O33">
        <v>0</v>
      </c>
    </row>
    <row r="34" spans="1:15" ht="12.75">
      <c r="A34" s="2">
        <f t="shared" si="3"/>
        <v>23</v>
      </c>
      <c r="B34" s="2" t="s">
        <v>195</v>
      </c>
      <c r="C34" s="2" t="s">
        <v>6</v>
      </c>
      <c r="D34" s="1"/>
      <c r="E34" t="s">
        <v>140</v>
      </c>
      <c r="F34" t="s">
        <v>303</v>
      </c>
      <c r="H34" t="s">
        <v>32</v>
      </c>
      <c r="I34" s="11" t="s">
        <v>132</v>
      </c>
      <c r="K34">
        <v>1</v>
      </c>
      <c r="L34">
        <v>0</v>
      </c>
      <c r="M34">
        <v>0</v>
      </c>
      <c r="N34">
        <f t="shared" si="2"/>
        <v>0</v>
      </c>
      <c r="O34">
        <v>0</v>
      </c>
    </row>
    <row r="35" spans="1:15" ht="12.75">
      <c r="A35" s="2">
        <f t="shared" si="3"/>
        <v>24</v>
      </c>
      <c r="B35" s="2" t="s">
        <v>175</v>
      </c>
      <c r="C35" s="2" t="s">
        <v>297</v>
      </c>
      <c r="D35" s="1"/>
      <c r="E35" t="s">
        <v>234</v>
      </c>
      <c r="F35" t="s">
        <v>164</v>
      </c>
      <c r="H35" t="s">
        <v>32</v>
      </c>
      <c r="I35" s="11" t="s">
        <v>327</v>
      </c>
      <c r="K35">
        <v>1</v>
      </c>
      <c r="L35">
        <v>0</v>
      </c>
      <c r="M35">
        <v>0</v>
      </c>
      <c r="N35">
        <f t="shared" si="2"/>
        <v>0</v>
      </c>
      <c r="O35">
        <v>0</v>
      </c>
    </row>
    <row r="36" spans="1:15" ht="12.75">
      <c r="A36" s="2">
        <f t="shared" si="3"/>
        <v>25</v>
      </c>
      <c r="B36" s="2" t="s">
        <v>178</v>
      </c>
      <c r="C36" s="2" t="s">
        <v>96</v>
      </c>
      <c r="D36" s="1"/>
      <c r="E36" t="s">
        <v>140</v>
      </c>
      <c r="F36" t="s">
        <v>304</v>
      </c>
      <c r="H36" t="s">
        <v>32</v>
      </c>
      <c r="I36" s="11" t="s">
        <v>311</v>
      </c>
      <c r="K36">
        <v>1</v>
      </c>
      <c r="L36">
        <v>0</v>
      </c>
      <c r="M36">
        <v>0</v>
      </c>
      <c r="N36">
        <f t="shared" si="2"/>
        <v>0</v>
      </c>
      <c r="O36">
        <v>0</v>
      </c>
    </row>
    <row r="37" spans="1:15" ht="12.75">
      <c r="A37" s="2">
        <f t="shared" si="3"/>
        <v>26</v>
      </c>
      <c r="B37" s="2" t="s">
        <v>175</v>
      </c>
      <c r="C37" s="2" t="s">
        <v>329</v>
      </c>
      <c r="D37" s="1"/>
      <c r="E37" t="s">
        <v>140</v>
      </c>
      <c r="F37" t="s">
        <v>164</v>
      </c>
      <c r="H37" t="s">
        <v>32</v>
      </c>
      <c r="I37" s="11" t="s">
        <v>105</v>
      </c>
      <c r="K37">
        <v>1</v>
      </c>
      <c r="L37">
        <v>0</v>
      </c>
      <c r="M37">
        <v>0</v>
      </c>
      <c r="N37">
        <f>+L37+M37</f>
        <v>0</v>
      </c>
      <c r="O37">
        <v>0</v>
      </c>
    </row>
    <row r="38" spans="1:15" ht="12.75">
      <c r="A38" s="2">
        <f t="shared" si="3"/>
        <v>27</v>
      </c>
      <c r="B38" s="2" t="s">
        <v>175</v>
      </c>
      <c r="C38" s="2" t="s">
        <v>299</v>
      </c>
      <c r="D38" s="1"/>
      <c r="E38" t="s">
        <v>162</v>
      </c>
      <c r="F38" t="s">
        <v>301</v>
      </c>
      <c r="H38" t="s">
        <v>32</v>
      </c>
      <c r="I38" s="11" t="s">
        <v>43</v>
      </c>
      <c r="K38">
        <v>1</v>
      </c>
      <c r="L38">
        <v>0</v>
      </c>
      <c r="M38">
        <v>0</v>
      </c>
      <c r="N38">
        <f>+L38+M38</f>
        <v>0</v>
      </c>
      <c r="O38">
        <v>0</v>
      </c>
    </row>
    <row r="39" spans="1:15" ht="12.75">
      <c r="A39" s="2">
        <f t="shared" si="3"/>
        <v>28</v>
      </c>
      <c r="B39" s="2" t="s">
        <v>175</v>
      </c>
      <c r="C39" s="2" t="s">
        <v>256</v>
      </c>
      <c r="D39" s="1"/>
      <c r="E39" t="s">
        <v>162</v>
      </c>
      <c r="F39" t="s">
        <v>304</v>
      </c>
      <c r="H39" t="s">
        <v>32</v>
      </c>
      <c r="I39" s="11" t="s">
        <v>333</v>
      </c>
      <c r="K39">
        <v>1</v>
      </c>
      <c r="L39">
        <v>0</v>
      </c>
      <c r="M39">
        <v>0</v>
      </c>
      <c r="N39">
        <f>+L39+M39</f>
        <v>0</v>
      </c>
      <c r="O39">
        <v>0</v>
      </c>
    </row>
    <row r="40" spans="1:15" ht="12.75">
      <c r="A40" s="2">
        <f t="shared" si="3"/>
        <v>29</v>
      </c>
      <c r="B40" s="2" t="s">
        <v>175</v>
      </c>
      <c r="C40" s="2" t="s">
        <v>300</v>
      </c>
      <c r="D40" s="1"/>
      <c r="E40" t="s">
        <v>162</v>
      </c>
      <c r="F40" t="s">
        <v>303</v>
      </c>
      <c r="H40" t="s">
        <v>51</v>
      </c>
      <c r="I40" s="11" t="s">
        <v>52</v>
      </c>
      <c r="K40">
        <v>1</v>
      </c>
      <c r="L40">
        <v>0</v>
      </c>
      <c r="M40">
        <v>1</v>
      </c>
      <c r="N40">
        <f>+L40+M40</f>
        <v>1</v>
      </c>
      <c r="O40">
        <v>0</v>
      </c>
    </row>
    <row r="41" spans="1:17" ht="12.75">
      <c r="A41" s="2">
        <f t="shared" si="3"/>
        <v>30</v>
      </c>
      <c r="B41" s="2" t="s">
        <v>181</v>
      </c>
      <c r="C41" s="2" t="s">
        <v>28</v>
      </c>
      <c r="D41" s="1"/>
      <c r="E41" t="s">
        <v>140</v>
      </c>
      <c r="F41" t="s">
        <v>302</v>
      </c>
      <c r="H41" t="s">
        <v>32</v>
      </c>
      <c r="I41" s="11" t="s">
        <v>327</v>
      </c>
      <c r="K41">
        <v>0</v>
      </c>
      <c r="L41">
        <v>0</v>
      </c>
      <c r="M41">
        <v>0</v>
      </c>
      <c r="N41">
        <f>+L41+M41</f>
        <v>0</v>
      </c>
      <c r="O41">
        <v>0</v>
      </c>
      <c r="Q41" t="s">
        <v>337</v>
      </c>
    </row>
    <row r="43" spans="3:15" ht="12.75">
      <c r="C43" s="2" t="s">
        <v>305</v>
      </c>
      <c r="G43" s="2"/>
      <c r="H43" s="14"/>
      <c r="I43" s="14"/>
      <c r="J43" s="2"/>
      <c r="K43" s="8">
        <f>SUM(K11:K42)</f>
        <v>29</v>
      </c>
      <c r="L43" s="8">
        <f>SUM(L11:L42)</f>
        <v>0</v>
      </c>
      <c r="M43" s="8">
        <f>SUM(M11:M42)</f>
        <v>2</v>
      </c>
      <c r="N43" s="8">
        <f>SUM(N11:N42)</f>
        <v>2</v>
      </c>
      <c r="O43" s="8">
        <f>SUM(O11:O42)</f>
        <v>0</v>
      </c>
    </row>
    <row r="44" spans="3:15" ht="12.75">
      <c r="C44" s="2"/>
      <c r="G44" s="2"/>
      <c r="H44" s="14"/>
      <c r="I44" s="14"/>
      <c r="J44" s="2"/>
      <c r="K44" s="8"/>
      <c r="L44" s="8"/>
      <c r="M44" s="8"/>
      <c r="N44" s="8"/>
      <c r="O44" s="8"/>
    </row>
    <row r="45" spans="1:15" ht="12.75">
      <c r="A45" s="2">
        <v>1</v>
      </c>
      <c r="B45" s="2"/>
      <c r="C45" s="2" t="s">
        <v>335</v>
      </c>
      <c r="E45" t="s">
        <v>140</v>
      </c>
      <c r="F45" t="s">
        <v>154</v>
      </c>
      <c r="G45" s="2"/>
      <c r="H45" s="12" t="s">
        <v>32</v>
      </c>
      <c r="I45" s="12" t="s">
        <v>319</v>
      </c>
      <c r="J45" s="12"/>
      <c r="K45" s="16">
        <v>1</v>
      </c>
      <c r="L45" s="16">
        <v>0</v>
      </c>
      <c r="M45" s="16">
        <v>0</v>
      </c>
      <c r="N45" s="12">
        <f>+L45+M45</f>
        <v>0</v>
      </c>
      <c r="O45" s="16">
        <v>0</v>
      </c>
    </row>
    <row r="46" spans="1:15" ht="12.75">
      <c r="A46" s="2">
        <v>2</v>
      </c>
      <c r="B46" s="2"/>
      <c r="C46" s="2" t="s">
        <v>336</v>
      </c>
      <c r="E46" t="s">
        <v>162</v>
      </c>
      <c r="F46" t="s">
        <v>154</v>
      </c>
      <c r="G46" s="2"/>
      <c r="H46" s="12" t="s">
        <v>32</v>
      </c>
      <c r="I46" s="15" t="s">
        <v>338</v>
      </c>
      <c r="J46" s="12"/>
      <c r="K46" s="16">
        <v>1</v>
      </c>
      <c r="L46" s="16">
        <v>0</v>
      </c>
      <c r="M46" s="16">
        <v>0</v>
      </c>
      <c r="N46" s="12">
        <f>+L46+M46</f>
        <v>0</v>
      </c>
      <c r="O46" s="16">
        <v>0</v>
      </c>
    </row>
    <row r="47" spans="3:15" ht="12.75">
      <c r="C47" s="2"/>
      <c r="G47" s="2"/>
      <c r="H47" s="14"/>
      <c r="I47" s="14"/>
      <c r="J47" s="2"/>
      <c r="K47" s="8"/>
      <c r="L47" s="8"/>
      <c r="M47" s="8"/>
      <c r="N47" s="8"/>
      <c r="O47" s="8"/>
    </row>
    <row r="48" spans="3:15" ht="12.75">
      <c r="C48" s="2" t="s">
        <v>206</v>
      </c>
      <c r="G48" s="2"/>
      <c r="H48" s="2" t="s">
        <v>71</v>
      </c>
      <c r="I48" s="2" t="s">
        <v>71</v>
      </c>
      <c r="J48" s="2"/>
      <c r="K48" s="17">
        <f>SUM(K45:K46)</f>
        <v>2</v>
      </c>
      <c r="L48" s="17">
        <f>SUM(L45:L46)</f>
        <v>0</v>
      </c>
      <c r="M48" s="17">
        <f>SUM(M45:M46)</f>
        <v>0</v>
      </c>
      <c r="N48" s="17">
        <f>SUM(N45:N46)</f>
        <v>0</v>
      </c>
      <c r="O48" s="17">
        <f>SUM(O45:O46)</f>
        <v>0</v>
      </c>
    </row>
    <row r="50" spans="1:17" ht="12.75">
      <c r="A50" s="2">
        <v>1</v>
      </c>
      <c r="B50" s="2" t="s">
        <v>175</v>
      </c>
      <c r="C50" s="2" t="s">
        <v>306</v>
      </c>
      <c r="D50" s="1" t="s">
        <v>71</v>
      </c>
      <c r="E50" t="s">
        <v>162</v>
      </c>
      <c r="F50" s="12" t="s">
        <v>174</v>
      </c>
      <c r="H50" t="s">
        <v>32</v>
      </c>
      <c r="I50" s="7" t="s">
        <v>324</v>
      </c>
      <c r="J50" s="4"/>
      <c r="K50" s="10">
        <v>1</v>
      </c>
      <c r="L50">
        <v>0</v>
      </c>
      <c r="M50">
        <v>0</v>
      </c>
      <c r="N50">
        <f aca="true" t="shared" si="4" ref="N50:N55">+L50+M50</f>
        <v>0</v>
      </c>
      <c r="O50">
        <v>0</v>
      </c>
      <c r="Q50" t="s">
        <v>307</v>
      </c>
    </row>
    <row r="51" spans="1:17" ht="12.75">
      <c r="A51" s="2">
        <f>A50+1</f>
        <v>2</v>
      </c>
      <c r="B51" s="2" t="s">
        <v>175</v>
      </c>
      <c r="C51" s="2" t="s">
        <v>306</v>
      </c>
      <c r="D51" s="1" t="s">
        <v>71</v>
      </c>
      <c r="E51" t="s">
        <v>162</v>
      </c>
      <c r="F51" s="12" t="s">
        <v>150</v>
      </c>
      <c r="H51" t="s">
        <v>32</v>
      </c>
      <c r="I51" s="7" t="s">
        <v>249</v>
      </c>
      <c r="J51" s="4"/>
      <c r="K51" s="10">
        <v>1</v>
      </c>
      <c r="L51">
        <v>0</v>
      </c>
      <c r="M51">
        <v>0</v>
      </c>
      <c r="N51">
        <f>+L51+M51</f>
        <v>0</v>
      </c>
      <c r="O51">
        <v>0</v>
      </c>
      <c r="Q51" t="s">
        <v>307</v>
      </c>
    </row>
    <row r="52" spans="1:17" ht="12.75">
      <c r="A52" s="2">
        <f>A51+1</f>
        <v>3</v>
      </c>
      <c r="B52" s="2" t="s">
        <v>176</v>
      </c>
      <c r="C52" s="2" t="s">
        <v>192</v>
      </c>
      <c r="D52" s="1" t="s">
        <v>71</v>
      </c>
      <c r="E52" t="s">
        <v>162</v>
      </c>
      <c r="F52" s="12" t="s">
        <v>323</v>
      </c>
      <c r="H52" t="s">
        <v>32</v>
      </c>
      <c r="I52" s="7" t="s">
        <v>319</v>
      </c>
      <c r="J52" s="4"/>
      <c r="K52" s="10">
        <v>1</v>
      </c>
      <c r="L52">
        <v>0</v>
      </c>
      <c r="M52">
        <v>0</v>
      </c>
      <c r="N52">
        <f t="shared" si="4"/>
        <v>0</v>
      </c>
      <c r="O52">
        <v>0</v>
      </c>
      <c r="Q52" t="s">
        <v>307</v>
      </c>
    </row>
    <row r="53" spans="1:17" ht="12.75">
      <c r="A53" s="2">
        <f>A52+1</f>
        <v>4</v>
      </c>
      <c r="B53" s="2" t="s">
        <v>177</v>
      </c>
      <c r="C53" s="2" t="s">
        <v>238</v>
      </c>
      <c r="D53" s="1"/>
      <c r="E53" t="s">
        <v>162</v>
      </c>
      <c r="F53" s="12" t="s">
        <v>171</v>
      </c>
      <c r="H53" t="s">
        <v>32</v>
      </c>
      <c r="I53" s="7" t="s">
        <v>128</v>
      </c>
      <c r="J53" s="4"/>
      <c r="K53" s="10">
        <v>1</v>
      </c>
      <c r="L53">
        <v>0</v>
      </c>
      <c r="M53">
        <v>0</v>
      </c>
      <c r="N53">
        <f t="shared" si="4"/>
        <v>0</v>
      </c>
      <c r="O53">
        <v>0</v>
      </c>
      <c r="Q53" t="s">
        <v>308</v>
      </c>
    </row>
    <row r="54" spans="1:17" ht="12.75">
      <c r="A54" s="2">
        <f>A53+1</f>
        <v>5</v>
      </c>
      <c r="B54" s="2" t="s">
        <v>175</v>
      </c>
      <c r="C54" s="2" t="s">
        <v>298</v>
      </c>
      <c r="D54" s="1"/>
      <c r="E54" t="s">
        <v>162</v>
      </c>
      <c r="F54" s="12" t="s">
        <v>330</v>
      </c>
      <c r="G54" t="s">
        <v>71</v>
      </c>
      <c r="H54" t="s">
        <v>32</v>
      </c>
      <c r="I54" s="7" t="s">
        <v>221</v>
      </c>
      <c r="J54" s="4"/>
      <c r="K54" s="10">
        <v>1</v>
      </c>
      <c r="L54">
        <v>0</v>
      </c>
      <c r="M54">
        <v>0</v>
      </c>
      <c r="N54">
        <f t="shared" si="4"/>
        <v>0</v>
      </c>
      <c r="O54">
        <v>0</v>
      </c>
      <c r="Q54" t="s">
        <v>308</v>
      </c>
    </row>
    <row r="55" spans="1:17" ht="12.75">
      <c r="A55" s="2">
        <f>A54+1</f>
        <v>6</v>
      </c>
      <c r="B55" s="2" t="s">
        <v>175</v>
      </c>
      <c r="C55" s="2" t="s">
        <v>298</v>
      </c>
      <c r="D55" s="1"/>
      <c r="E55" t="s">
        <v>162</v>
      </c>
      <c r="F55" s="12" t="s">
        <v>331</v>
      </c>
      <c r="H55" t="s">
        <v>32</v>
      </c>
      <c r="I55" s="7" t="s">
        <v>332</v>
      </c>
      <c r="J55" s="4"/>
      <c r="K55" s="10">
        <v>1</v>
      </c>
      <c r="L55">
        <v>0</v>
      </c>
      <c r="M55">
        <v>0</v>
      </c>
      <c r="N55">
        <f t="shared" si="4"/>
        <v>0</v>
      </c>
      <c r="O55">
        <v>0</v>
      </c>
      <c r="Q55" t="s">
        <v>308</v>
      </c>
    </row>
    <row r="57" spans="1:17" ht="12.75">
      <c r="A57" s="2"/>
      <c r="B57" s="2"/>
      <c r="C57" s="2" t="s">
        <v>110</v>
      </c>
      <c r="D57" s="1"/>
      <c r="G57" s="2"/>
      <c r="H57" s="2" t="s">
        <v>71</v>
      </c>
      <c r="I57" s="2" t="s">
        <v>71</v>
      </c>
      <c r="J57" s="2"/>
      <c r="K57" s="8">
        <f>SUM(K50:K56)</f>
        <v>6</v>
      </c>
      <c r="L57" s="8">
        <f>SUM(L50:L56)</f>
        <v>0</v>
      </c>
      <c r="M57" s="8">
        <f>SUM(M50:M56)</f>
        <v>0</v>
      </c>
      <c r="N57" s="8">
        <f>SUM(N50:N56)</f>
        <v>0</v>
      </c>
      <c r="O57" s="8">
        <f>SUM(O50:O56)</f>
        <v>0</v>
      </c>
      <c r="P57" s="9"/>
      <c r="Q57" s="9"/>
    </row>
    <row r="58" spans="1:3" ht="12.75">
      <c r="A58" t="s">
        <v>71</v>
      </c>
      <c r="C58" t="s">
        <v>71</v>
      </c>
    </row>
    <row r="59" spans="3:15" ht="12.75">
      <c r="C59" s="2" t="s">
        <v>111</v>
      </c>
      <c r="G59" s="2"/>
      <c r="H59" s="14"/>
      <c r="I59" s="14"/>
      <c r="J59" s="2"/>
      <c r="K59" s="8">
        <f>+K9+K57+K48+K43</f>
        <v>40</v>
      </c>
      <c r="L59" s="8">
        <f>+L9+L57+L48+L43</f>
        <v>0</v>
      </c>
      <c r="M59" s="8">
        <f>+M9+M57+M48+M43</f>
        <v>2</v>
      </c>
      <c r="N59" s="8">
        <f>+N9+N57+N48+N43</f>
        <v>2</v>
      </c>
      <c r="O59" s="8">
        <f>+O9+O57+O48+O43</f>
        <v>0</v>
      </c>
    </row>
    <row r="63" spans="3:15" ht="12.75">
      <c r="C63" t="s">
        <v>210</v>
      </c>
      <c r="F63" t="s">
        <v>328</v>
      </c>
      <c r="K63">
        <v>5</v>
      </c>
      <c r="L63">
        <v>0</v>
      </c>
      <c r="M63">
        <v>0</v>
      </c>
      <c r="N63">
        <f aca="true" t="shared" si="5" ref="N63:N68">+L63+M63</f>
        <v>0</v>
      </c>
      <c r="O63">
        <v>0</v>
      </c>
    </row>
    <row r="64" spans="3:15" ht="12.75">
      <c r="C64" t="s">
        <v>302</v>
      </c>
      <c r="F64" t="s">
        <v>328</v>
      </c>
      <c r="K64">
        <v>5</v>
      </c>
      <c r="L64">
        <v>0</v>
      </c>
      <c r="M64">
        <v>0</v>
      </c>
      <c r="N64">
        <f t="shared" si="5"/>
        <v>0</v>
      </c>
      <c r="O64">
        <v>0</v>
      </c>
    </row>
    <row r="65" spans="3:15" ht="12.75">
      <c r="C65" t="s">
        <v>303</v>
      </c>
      <c r="F65" t="s">
        <v>334</v>
      </c>
      <c r="K65">
        <v>5</v>
      </c>
      <c r="L65">
        <v>0</v>
      </c>
      <c r="M65">
        <v>2</v>
      </c>
      <c r="N65">
        <f t="shared" si="5"/>
        <v>2</v>
      </c>
      <c r="O65">
        <v>0</v>
      </c>
    </row>
    <row r="66" spans="3:15" ht="12.75">
      <c r="C66" t="s">
        <v>304</v>
      </c>
      <c r="F66" t="s">
        <v>328</v>
      </c>
      <c r="K66">
        <v>5</v>
      </c>
      <c r="L66">
        <v>0</v>
      </c>
      <c r="M66">
        <v>0</v>
      </c>
      <c r="N66">
        <f t="shared" si="5"/>
        <v>0</v>
      </c>
      <c r="O66">
        <v>0</v>
      </c>
    </row>
    <row r="67" spans="3:15" ht="12.75">
      <c r="C67" t="s">
        <v>151</v>
      </c>
      <c r="F67" t="s">
        <v>328</v>
      </c>
      <c r="K67">
        <v>5</v>
      </c>
      <c r="L67">
        <v>0</v>
      </c>
      <c r="M67">
        <v>0</v>
      </c>
      <c r="N67">
        <f t="shared" si="5"/>
        <v>0</v>
      </c>
      <c r="O67">
        <v>0</v>
      </c>
    </row>
    <row r="68" spans="3:15" ht="12.75">
      <c r="C68" t="s">
        <v>154</v>
      </c>
      <c r="F68" t="s">
        <v>328</v>
      </c>
      <c r="K68">
        <v>5</v>
      </c>
      <c r="L68">
        <v>0</v>
      </c>
      <c r="M68">
        <v>0</v>
      </c>
      <c r="N68">
        <f t="shared" si="5"/>
        <v>0</v>
      </c>
      <c r="O68">
        <v>0</v>
      </c>
    </row>
    <row r="70" spans="3:15" ht="12.75">
      <c r="C70" t="s">
        <v>154</v>
      </c>
      <c r="F70" t="s">
        <v>326</v>
      </c>
      <c r="K70">
        <v>2</v>
      </c>
      <c r="L70">
        <v>0</v>
      </c>
      <c r="M70">
        <v>0</v>
      </c>
      <c r="N70">
        <f>+L70+M70</f>
        <v>0</v>
      </c>
      <c r="O70">
        <v>0</v>
      </c>
    </row>
    <row r="71" spans="3:15" ht="12.75">
      <c r="C71" t="s">
        <v>321</v>
      </c>
      <c r="F71" t="s">
        <v>322</v>
      </c>
      <c r="K71">
        <v>1</v>
      </c>
      <c r="L71">
        <v>0</v>
      </c>
      <c r="M71">
        <v>0</v>
      </c>
      <c r="N71">
        <v>0</v>
      </c>
      <c r="O71">
        <v>0</v>
      </c>
    </row>
    <row r="73" spans="3:15" ht="12.75">
      <c r="C73" t="s">
        <v>174</v>
      </c>
      <c r="F73" t="s">
        <v>322</v>
      </c>
      <c r="K73">
        <v>1</v>
      </c>
      <c r="L73">
        <v>0</v>
      </c>
      <c r="M73">
        <v>0</v>
      </c>
      <c r="N73">
        <v>0</v>
      </c>
      <c r="O73">
        <v>0</v>
      </c>
    </row>
    <row r="74" spans="3:15" ht="12.75">
      <c r="C74" t="s">
        <v>150</v>
      </c>
      <c r="F74" t="s">
        <v>322</v>
      </c>
      <c r="K74">
        <v>1</v>
      </c>
      <c r="L74">
        <v>0</v>
      </c>
      <c r="M74">
        <v>0</v>
      </c>
      <c r="N74">
        <v>0</v>
      </c>
      <c r="O74">
        <v>0</v>
      </c>
    </row>
    <row r="75" spans="3:15" ht="12.75">
      <c r="C75" t="s">
        <v>323</v>
      </c>
      <c r="F75" t="s">
        <v>322</v>
      </c>
      <c r="K75">
        <v>1</v>
      </c>
      <c r="L75">
        <v>0</v>
      </c>
      <c r="M75">
        <v>0</v>
      </c>
      <c r="N75">
        <v>0</v>
      </c>
      <c r="O75">
        <v>0</v>
      </c>
    </row>
    <row r="76" spans="3:15" ht="12.75">
      <c r="C76" t="s">
        <v>171</v>
      </c>
      <c r="F76" t="s">
        <v>322</v>
      </c>
      <c r="K76">
        <v>1</v>
      </c>
      <c r="L76">
        <v>0</v>
      </c>
      <c r="M76">
        <v>0</v>
      </c>
      <c r="N76">
        <v>0</v>
      </c>
      <c r="O76">
        <v>0</v>
      </c>
    </row>
    <row r="77" spans="3:15" ht="12.75">
      <c r="C77" t="s">
        <v>330</v>
      </c>
      <c r="F77" t="s">
        <v>322</v>
      </c>
      <c r="K77">
        <v>1</v>
      </c>
      <c r="L77">
        <v>0</v>
      </c>
      <c r="M77">
        <v>0</v>
      </c>
      <c r="N77">
        <v>0</v>
      </c>
      <c r="O77">
        <v>0</v>
      </c>
    </row>
    <row r="78" spans="3:15" ht="12.75">
      <c r="C78" t="s">
        <v>331</v>
      </c>
      <c r="F78" t="s">
        <v>322</v>
      </c>
      <c r="K78">
        <v>1</v>
      </c>
      <c r="L78">
        <v>0</v>
      </c>
      <c r="M78">
        <v>0</v>
      </c>
      <c r="N78">
        <v>0</v>
      </c>
      <c r="O78">
        <v>0</v>
      </c>
    </row>
    <row r="80" spans="3:15" ht="12.75">
      <c r="C80" t="s">
        <v>154</v>
      </c>
      <c r="F80" t="s">
        <v>71</v>
      </c>
      <c r="K80">
        <v>2</v>
      </c>
      <c r="L80">
        <v>0</v>
      </c>
      <c r="M80">
        <v>0</v>
      </c>
      <c r="N80">
        <f>+L80+M80</f>
        <v>0</v>
      </c>
      <c r="O80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LTV Copperweld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COPPERWELD</dc:creator>
  <cp:keywords/>
  <dc:description/>
  <cp:lastModifiedBy>JIM</cp:lastModifiedBy>
  <cp:lastPrinted>2004-11-18T22:14:37Z</cp:lastPrinted>
  <dcterms:created xsi:type="dcterms:W3CDTF">2004-11-18T16:56:18Z</dcterms:created>
  <dcterms:modified xsi:type="dcterms:W3CDTF">2014-12-15T14:46:35Z</dcterms:modified>
  <cp:category/>
  <cp:version/>
  <cp:contentType/>
  <cp:contentStatus/>
</cp:coreProperties>
</file>