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3"/>
  </bookViews>
  <sheets>
    <sheet name="Sheet1" sheetId="1" r:id="rId1"/>
    <sheet name="Sheet2" sheetId="2" r:id="rId2"/>
    <sheet name="Chart1" sheetId="3" r:id="rId3"/>
    <sheet name="Sheet3" sheetId="4" r:id="rId4"/>
    <sheet name="Sheet4" sheetId="5" r:id="rId5"/>
  </sheets>
  <definedNames/>
  <calcPr fullCalcOnLoad="1"/>
</workbook>
</file>

<file path=xl/sharedStrings.xml><?xml version="1.0" encoding="utf-8"?>
<sst xmlns="http://schemas.openxmlformats.org/spreadsheetml/2006/main" count="166" uniqueCount="50">
  <si>
    <t>Order of Measuring</t>
  </si>
  <si>
    <t>Length of AB (mm)</t>
  </si>
  <si>
    <t>1A</t>
  </si>
  <si>
    <t>2A</t>
  </si>
  <si>
    <t>3A</t>
  </si>
  <si>
    <t>4A</t>
  </si>
  <si>
    <t>1B</t>
  </si>
  <si>
    <t>2B</t>
  </si>
  <si>
    <t>3B</t>
  </si>
  <si>
    <t>4B</t>
  </si>
  <si>
    <t>Part Number</t>
  </si>
  <si>
    <t>Operator Number</t>
  </si>
  <si>
    <t>Measured</t>
  </si>
  <si>
    <t>Operator 1: Jeff</t>
  </si>
  <si>
    <t>Operator 2: Rebecca</t>
  </si>
  <si>
    <t>Appendix A</t>
  </si>
  <si>
    <t>Difference</t>
  </si>
  <si>
    <t xml:space="preserve">Difference </t>
  </si>
  <si>
    <t>(Measured - True)</t>
  </si>
  <si>
    <t xml:space="preserve">Bias in </t>
  </si>
  <si>
    <t>Measurement</t>
  </si>
  <si>
    <t>Variability</t>
  </si>
  <si>
    <t>Piston 1</t>
  </si>
  <si>
    <t>OP270B</t>
  </si>
  <si>
    <t>Piston 2</t>
  </si>
  <si>
    <t>OP270A</t>
  </si>
  <si>
    <t>Piston 3</t>
  </si>
  <si>
    <t>Bias</t>
  </si>
  <si>
    <t>Standard Deviation</t>
  </si>
  <si>
    <t>True Value</t>
  </si>
  <si>
    <t>A</t>
  </si>
  <si>
    <t>B</t>
  </si>
  <si>
    <t>Final</t>
  </si>
  <si>
    <t>Operator 1 - First Four Trials</t>
  </si>
  <si>
    <t>Operator 1 - Second Four Trials</t>
  </si>
  <si>
    <t>Operator 2 - First Four Trials</t>
  </si>
  <si>
    <t>Operator 1 - All Eight Trials</t>
  </si>
  <si>
    <t>Operator 2 - Second Four Trials</t>
  </si>
  <si>
    <t>Operator 2  - All Eight Trials</t>
  </si>
  <si>
    <t>All Sixteen Trials</t>
  </si>
  <si>
    <t>Note: The unit of measure is millimetres.</t>
  </si>
  <si>
    <t>Time</t>
  </si>
  <si>
    <t>Shift</t>
  </si>
  <si>
    <t>Analysis and Conclusion</t>
  </si>
  <si>
    <t>Avg Bias A</t>
  </si>
  <si>
    <t>Avg Bias B</t>
  </si>
  <si>
    <t>Avg Bias Final</t>
  </si>
  <si>
    <t>Variation A</t>
  </si>
  <si>
    <t>Variation B</t>
  </si>
  <si>
    <t>Variation Final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</si>
</sst>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b/>
      <sz val="10"/>
      <name val="Arial"/>
      <family val="2"/>
    </font>
    <font>
      <b/>
      <sz val="10.5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7" fillId="0" borderId="0" xfId="0" applyFon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7" fillId="0" borderId="18" xfId="0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/>
    </xf>
    <xf numFmtId="0" fontId="7" fillId="0" borderId="2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2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right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28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Piston 1 Measurement System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OP270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Sheet2!$B$4:$B$13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Sheet2!$C$4:$C$13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OP270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Sheet2!$B$4:$B$13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Sheet2!$E$4:$E$13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Final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Sheet2!$B$4:$B$13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Sheet2!$G$4:$G$13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35654602"/>
        <c:axId val="52455963"/>
      </c:scatterChart>
      <c:valAx>
        <c:axId val="35654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Shift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455963"/>
        <c:crosses val="autoZero"/>
        <c:crossBetween val="midCat"/>
        <c:dispUnits/>
      </c:valAx>
      <c:valAx>
        <c:axId val="52455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Measured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6546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Piston 2 Measurement System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785"/>
          <c:w val="0.882"/>
          <c:h val="0.6725"/>
        </c:manualLayout>
      </c:layout>
      <c:scatterChart>
        <c:scatterStyle val="lineMarker"/>
        <c:varyColors val="0"/>
        <c:ser>
          <c:idx val="0"/>
          <c:order val="0"/>
          <c:tx>
            <c:v>OP270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Sheet2!$B$4:$B$13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Sheet2!$I$4:$I$13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OP270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Sheet2!$B$4:$B$13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Sheet2!$K$4:$K$13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Final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Sheet2!$B$4:$B$13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Sheet2!$M$4:$M$13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2341620"/>
        <c:axId val="21074581"/>
      </c:scatterChart>
      <c:valAx>
        <c:axId val="2341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Shift Number</a:t>
                </a:r>
              </a:p>
            </c:rich>
          </c:tx>
          <c:layout>
            <c:manualLayout>
              <c:xMode val="factor"/>
              <c:yMode val="factor"/>
              <c:x val="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74581"/>
        <c:crosses val="autoZero"/>
        <c:crossBetween val="midCat"/>
        <c:dispUnits/>
      </c:valAx>
      <c:valAx>
        <c:axId val="21074581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Measure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162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9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Piston 3 Measurement System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"/>
          <c:y val="0.1785"/>
          <c:w val="0.8815"/>
          <c:h val="0.68525"/>
        </c:manualLayout>
      </c:layout>
      <c:scatterChart>
        <c:scatterStyle val="lineMarker"/>
        <c:varyColors val="0"/>
        <c:ser>
          <c:idx val="0"/>
          <c:order val="0"/>
          <c:tx>
            <c:v>OP270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Sheet2!$B$4:$B$13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Sheet2!$Q$4:$Q$13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OP270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Sheet2!$B$4:$B$13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Sheet2!$S$4:$S$13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Final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Sheet2!$B$4:$B$13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Sheet2!$U$4:$U$13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55453502"/>
        <c:axId val="29319471"/>
      </c:scatterChart>
      <c:valAx>
        <c:axId val="55453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Shift Number</a:t>
                </a:r>
              </a:p>
            </c:rich>
          </c:tx>
          <c:layout>
            <c:manualLayout>
              <c:xMode val="factor"/>
              <c:yMode val="factor"/>
              <c:x val="0.01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19471"/>
        <c:crosses val="autoZero"/>
        <c:crossBetween val="midCat"/>
        <c:dispUnits/>
      </c:valAx>
      <c:valAx>
        <c:axId val="29319471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Measured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45350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825"/>
          <c:y val="0.90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Scatterplot of Measured Values for each Measuring System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(Sheet3!$C$6:$C$15,Sheet3!$I$6:$I$15,Sheet3!$C$26:$C$35)</c:f>
              <c:numCache>
                <c:ptCount val="30"/>
                <c:pt idx="0">
                  <c:v>-1.3</c:v>
                </c:pt>
                <c:pt idx="1">
                  <c:v>-2</c:v>
                </c:pt>
                <c:pt idx="2">
                  <c:v>-2.5</c:v>
                </c:pt>
                <c:pt idx="3">
                  <c:v>-1.9</c:v>
                </c:pt>
                <c:pt idx="4">
                  <c:v>-0.7</c:v>
                </c:pt>
                <c:pt idx="5">
                  <c:v>0.3</c:v>
                </c:pt>
                <c:pt idx="6">
                  <c:v>-1</c:v>
                </c:pt>
                <c:pt idx="7">
                  <c:v>-0.9</c:v>
                </c:pt>
                <c:pt idx="8">
                  <c:v>-1.8</c:v>
                </c:pt>
                <c:pt idx="9">
                  <c:v>-1.2</c:v>
                </c:pt>
                <c:pt idx="10">
                  <c:v>5.6</c:v>
                </c:pt>
                <c:pt idx="11">
                  <c:v>6.9</c:v>
                </c:pt>
                <c:pt idx="12">
                  <c:v>6.2</c:v>
                </c:pt>
                <c:pt idx="13">
                  <c:v>5.7</c:v>
                </c:pt>
                <c:pt idx="14">
                  <c:v>5.9</c:v>
                </c:pt>
                <c:pt idx="15">
                  <c:v>4</c:v>
                </c:pt>
                <c:pt idx="16">
                  <c:v>5</c:v>
                </c:pt>
                <c:pt idx="17">
                  <c:v>5.3</c:v>
                </c:pt>
                <c:pt idx="18">
                  <c:v>5.8</c:v>
                </c:pt>
                <c:pt idx="19">
                  <c:v>5.5</c:v>
                </c:pt>
                <c:pt idx="20">
                  <c:v>9.4</c:v>
                </c:pt>
                <c:pt idx="21">
                  <c:v>7.3</c:v>
                </c:pt>
                <c:pt idx="22">
                  <c:v>8.2</c:v>
                </c:pt>
                <c:pt idx="23">
                  <c:v>8.8</c:v>
                </c:pt>
                <c:pt idx="24">
                  <c:v>7.6</c:v>
                </c:pt>
                <c:pt idx="25">
                  <c:v>7.9</c:v>
                </c:pt>
                <c:pt idx="26">
                  <c:v>8.2</c:v>
                </c:pt>
                <c:pt idx="27">
                  <c:v>8.8</c:v>
                </c:pt>
                <c:pt idx="28">
                  <c:v>7.5</c:v>
                </c:pt>
                <c:pt idx="29">
                  <c:v>7.9</c:v>
                </c:pt>
              </c:numCache>
            </c:numRef>
          </c:yVal>
          <c:smooth val="0"/>
        </c:ser>
        <c:ser>
          <c:idx val="1"/>
          <c:order val="1"/>
          <c:tx>
            <c:v>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(Sheet3!$E$6:$E$15,Sheet3!$K$6:$K$15,Sheet3!$E$26:$E$35)</c:f>
              <c:numCache>
                <c:ptCount val="30"/>
                <c:pt idx="0">
                  <c:v>-3.4</c:v>
                </c:pt>
                <c:pt idx="1">
                  <c:v>-2.3</c:v>
                </c:pt>
                <c:pt idx="2">
                  <c:v>-2.7</c:v>
                </c:pt>
                <c:pt idx="3">
                  <c:v>-2.9</c:v>
                </c:pt>
                <c:pt idx="4">
                  <c:v>-1</c:v>
                </c:pt>
                <c:pt idx="5">
                  <c:v>-1.8</c:v>
                </c:pt>
                <c:pt idx="6">
                  <c:v>-3.2</c:v>
                </c:pt>
                <c:pt idx="7">
                  <c:v>-2.6</c:v>
                </c:pt>
                <c:pt idx="8">
                  <c:v>-2</c:v>
                </c:pt>
                <c:pt idx="9">
                  <c:v>-2.5</c:v>
                </c:pt>
                <c:pt idx="10">
                  <c:v>4.8</c:v>
                </c:pt>
                <c:pt idx="11">
                  <c:v>4.4</c:v>
                </c:pt>
                <c:pt idx="12">
                  <c:v>3.9</c:v>
                </c:pt>
                <c:pt idx="13">
                  <c:v>5</c:v>
                </c:pt>
                <c:pt idx="14">
                  <c:v>5.1</c:v>
                </c:pt>
                <c:pt idx="15">
                  <c:v>4.7</c:v>
                </c:pt>
                <c:pt idx="16">
                  <c:v>4.7</c:v>
                </c:pt>
                <c:pt idx="17">
                  <c:v>3.9</c:v>
                </c:pt>
                <c:pt idx="18">
                  <c:v>4.8</c:v>
                </c:pt>
                <c:pt idx="19">
                  <c:v>4.2</c:v>
                </c:pt>
                <c:pt idx="20">
                  <c:v>6.9</c:v>
                </c:pt>
                <c:pt idx="21">
                  <c:v>7.8</c:v>
                </c:pt>
                <c:pt idx="22">
                  <c:v>7.5</c:v>
                </c:pt>
                <c:pt idx="23">
                  <c:v>8.9</c:v>
                </c:pt>
                <c:pt idx="24">
                  <c:v>6.9</c:v>
                </c:pt>
                <c:pt idx="25">
                  <c:v>6.3</c:v>
                </c:pt>
                <c:pt idx="26">
                  <c:v>7</c:v>
                </c:pt>
                <c:pt idx="27">
                  <c:v>8</c:v>
                </c:pt>
                <c:pt idx="28">
                  <c:v>8.1</c:v>
                </c:pt>
                <c:pt idx="29">
                  <c:v>7.5</c:v>
                </c:pt>
              </c:numCache>
            </c:numRef>
          </c:yVal>
          <c:smooth val="0"/>
        </c:ser>
        <c:ser>
          <c:idx val="2"/>
          <c:order val="2"/>
          <c:tx>
            <c:v>Final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yVal>
            <c:numRef>
              <c:f>(Sheet3!$G$6:$G$15,Sheet3!$M$6:$M$15,Sheet3!$G$26:$G$35)</c:f>
              <c:numCache>
                <c:ptCount val="30"/>
                <c:pt idx="0">
                  <c:v>0.4</c:v>
                </c:pt>
                <c:pt idx="1">
                  <c:v>0.7</c:v>
                </c:pt>
                <c:pt idx="2">
                  <c:v>-1</c:v>
                </c:pt>
                <c:pt idx="3">
                  <c:v>-1.3</c:v>
                </c:pt>
                <c:pt idx="4">
                  <c:v>-0.4</c:v>
                </c:pt>
                <c:pt idx="5">
                  <c:v>-0.4</c:v>
                </c:pt>
                <c:pt idx="6">
                  <c:v>-0.7</c:v>
                </c:pt>
                <c:pt idx="7">
                  <c:v>-0.3</c:v>
                </c:pt>
                <c:pt idx="8">
                  <c:v>0</c:v>
                </c:pt>
                <c:pt idx="9">
                  <c:v>0.3</c:v>
                </c:pt>
                <c:pt idx="10">
                  <c:v>5.8</c:v>
                </c:pt>
                <c:pt idx="11">
                  <c:v>5.4</c:v>
                </c:pt>
                <c:pt idx="12">
                  <c:v>5.6</c:v>
                </c:pt>
                <c:pt idx="13">
                  <c:v>5.9</c:v>
                </c:pt>
                <c:pt idx="14">
                  <c:v>6</c:v>
                </c:pt>
                <c:pt idx="15">
                  <c:v>5.7</c:v>
                </c:pt>
                <c:pt idx="16">
                  <c:v>5.3</c:v>
                </c:pt>
                <c:pt idx="17">
                  <c:v>5.5</c:v>
                </c:pt>
                <c:pt idx="18">
                  <c:v>5.3</c:v>
                </c:pt>
                <c:pt idx="19">
                  <c:v>5.6</c:v>
                </c:pt>
                <c:pt idx="20">
                  <c:v>7.7</c:v>
                </c:pt>
                <c:pt idx="21">
                  <c:v>7.2</c:v>
                </c:pt>
                <c:pt idx="22">
                  <c:v>7.9</c:v>
                </c:pt>
                <c:pt idx="23">
                  <c:v>7.6</c:v>
                </c:pt>
                <c:pt idx="24">
                  <c:v>7.5</c:v>
                </c:pt>
                <c:pt idx="25">
                  <c:v>7.8</c:v>
                </c:pt>
                <c:pt idx="26">
                  <c:v>7.4</c:v>
                </c:pt>
                <c:pt idx="27">
                  <c:v>7.6</c:v>
                </c:pt>
                <c:pt idx="28">
                  <c:v>7.8</c:v>
                </c:pt>
                <c:pt idx="29">
                  <c:v>7.4</c:v>
                </c:pt>
              </c:numCache>
            </c:numRef>
          </c:yVal>
          <c:smooth val="0"/>
        </c:ser>
        <c:axId val="62548648"/>
        <c:axId val="26066921"/>
      </c:scatterChart>
      <c:valAx>
        <c:axId val="62548648"/>
        <c:scaling>
          <c:orientation val="minMax"/>
        </c:scaling>
        <c:axPos val="b"/>
        <c:delete val="1"/>
        <c:majorTickMark val="out"/>
        <c:minorTickMark val="none"/>
        <c:tickLblPos val="nextTo"/>
        <c:crossAx val="26066921"/>
        <c:crosses val="autoZero"/>
        <c:crossBetween val="midCat"/>
        <c:dispUnits/>
      </c:valAx>
      <c:valAx>
        <c:axId val="26066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Measurement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486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Piston 1 Measurement System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OP270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Sheet2!$B$4:$B$13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</c:numCache>
            </c:numRef>
          </c:xVal>
          <c:yVal>
            <c:numRef>
              <c:f>Sheet2!$C$4:$C$13</c:f>
              <c:numCache>
                <c:ptCount val="10"/>
                <c:pt idx="0">
                  <c:v>-1.3</c:v>
                </c:pt>
                <c:pt idx="1">
                  <c:v>-2</c:v>
                </c:pt>
                <c:pt idx="2">
                  <c:v>-2.5</c:v>
                </c:pt>
                <c:pt idx="3">
                  <c:v>-1.9</c:v>
                </c:pt>
                <c:pt idx="4">
                  <c:v>-0.7</c:v>
                </c:pt>
                <c:pt idx="5">
                  <c:v>0.3</c:v>
                </c:pt>
                <c:pt idx="6">
                  <c:v>-1</c:v>
                </c:pt>
                <c:pt idx="7">
                  <c:v>-0.9</c:v>
                </c:pt>
                <c:pt idx="8">
                  <c:v>-1.8</c:v>
                </c:pt>
                <c:pt idx="9">
                  <c:v>-1.2</c:v>
                </c:pt>
              </c:numCache>
            </c:numRef>
          </c:yVal>
          <c:smooth val="0"/>
        </c:ser>
        <c:ser>
          <c:idx val="1"/>
          <c:order val="1"/>
          <c:tx>
            <c:v>OP270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Sheet2!$B$4:$B$13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</c:numCache>
            </c:numRef>
          </c:xVal>
          <c:yVal>
            <c:numRef>
              <c:f>Sheet2!$E$4:$E$13</c:f>
              <c:numCache>
                <c:ptCount val="10"/>
                <c:pt idx="0">
                  <c:v>-3.4</c:v>
                </c:pt>
                <c:pt idx="1">
                  <c:v>-2.3</c:v>
                </c:pt>
                <c:pt idx="2">
                  <c:v>-2.7</c:v>
                </c:pt>
                <c:pt idx="3">
                  <c:v>-2.9</c:v>
                </c:pt>
                <c:pt idx="4">
                  <c:v>-1</c:v>
                </c:pt>
                <c:pt idx="5">
                  <c:v>-1.8</c:v>
                </c:pt>
                <c:pt idx="6">
                  <c:v>-3.2</c:v>
                </c:pt>
                <c:pt idx="7">
                  <c:v>-2.6</c:v>
                </c:pt>
                <c:pt idx="8">
                  <c:v>-2</c:v>
                </c:pt>
                <c:pt idx="9">
                  <c:v>-2.5</c:v>
                </c:pt>
              </c:numCache>
            </c:numRef>
          </c:yVal>
          <c:smooth val="0"/>
        </c:ser>
        <c:ser>
          <c:idx val="2"/>
          <c:order val="2"/>
          <c:tx>
            <c:v>Final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Sheet2!$B$4:$B$13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</c:numCache>
            </c:numRef>
          </c:xVal>
          <c:yVal>
            <c:numRef>
              <c:f>Sheet2!$G$4:$G$13</c:f>
              <c:numCache>
                <c:ptCount val="10"/>
                <c:pt idx="0">
                  <c:v>0.4</c:v>
                </c:pt>
                <c:pt idx="1">
                  <c:v>0.7</c:v>
                </c:pt>
                <c:pt idx="2">
                  <c:v>-1</c:v>
                </c:pt>
                <c:pt idx="3">
                  <c:v>-1.3</c:v>
                </c:pt>
                <c:pt idx="4">
                  <c:v>-0.4</c:v>
                </c:pt>
                <c:pt idx="5">
                  <c:v>-0.4</c:v>
                </c:pt>
                <c:pt idx="6">
                  <c:v>-0.7</c:v>
                </c:pt>
                <c:pt idx="7">
                  <c:v>-0.3</c:v>
                </c:pt>
                <c:pt idx="8">
                  <c:v>0</c:v>
                </c:pt>
                <c:pt idx="9">
                  <c:v>0.3</c:v>
                </c:pt>
              </c:numCache>
            </c:numRef>
          </c:yVal>
          <c:smooth val="0"/>
        </c:ser>
        <c:axId val="33275698"/>
        <c:axId val="31045827"/>
      </c:scatterChart>
      <c:valAx>
        <c:axId val="33275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Shift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45827"/>
        <c:crosses val="autoZero"/>
        <c:crossBetween val="midCat"/>
        <c:dispUnits/>
      </c:valAx>
      <c:valAx>
        <c:axId val="31045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Measured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756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Piston 2 Measurement System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5"/>
          <c:y val="0.1795"/>
          <c:w val="0.88225"/>
          <c:h val="0.672"/>
        </c:manualLayout>
      </c:layout>
      <c:scatterChart>
        <c:scatterStyle val="lineMarker"/>
        <c:varyColors val="0"/>
        <c:ser>
          <c:idx val="0"/>
          <c:order val="0"/>
          <c:tx>
            <c:v>OP270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Sheet2!$B$4:$B$13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</c:numCache>
            </c:numRef>
          </c:xVal>
          <c:yVal>
            <c:numRef>
              <c:f>Sheet2!$I$4:$I$13</c:f>
              <c:numCache>
                <c:ptCount val="10"/>
                <c:pt idx="0">
                  <c:v>5.6</c:v>
                </c:pt>
                <c:pt idx="1">
                  <c:v>6.9</c:v>
                </c:pt>
                <c:pt idx="2">
                  <c:v>6.2</c:v>
                </c:pt>
                <c:pt idx="3">
                  <c:v>5.7</c:v>
                </c:pt>
                <c:pt idx="4">
                  <c:v>5.9</c:v>
                </c:pt>
                <c:pt idx="5">
                  <c:v>4</c:v>
                </c:pt>
                <c:pt idx="6">
                  <c:v>5</c:v>
                </c:pt>
                <c:pt idx="7">
                  <c:v>5.3</c:v>
                </c:pt>
                <c:pt idx="8">
                  <c:v>5.8</c:v>
                </c:pt>
                <c:pt idx="9">
                  <c:v>5.5</c:v>
                </c:pt>
              </c:numCache>
            </c:numRef>
          </c:yVal>
          <c:smooth val="0"/>
        </c:ser>
        <c:ser>
          <c:idx val="1"/>
          <c:order val="1"/>
          <c:tx>
            <c:v>OP270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Sheet2!$B$4:$B$13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</c:numCache>
            </c:numRef>
          </c:xVal>
          <c:yVal>
            <c:numRef>
              <c:f>Sheet2!$K$4:$K$13</c:f>
              <c:numCache>
                <c:ptCount val="10"/>
                <c:pt idx="0">
                  <c:v>4.8</c:v>
                </c:pt>
                <c:pt idx="1">
                  <c:v>4.4</c:v>
                </c:pt>
                <c:pt idx="2">
                  <c:v>3.9</c:v>
                </c:pt>
                <c:pt idx="3">
                  <c:v>5</c:v>
                </c:pt>
                <c:pt idx="4">
                  <c:v>5.1</c:v>
                </c:pt>
                <c:pt idx="5">
                  <c:v>4.7</c:v>
                </c:pt>
                <c:pt idx="6">
                  <c:v>4.7</c:v>
                </c:pt>
                <c:pt idx="7">
                  <c:v>3.9</c:v>
                </c:pt>
                <c:pt idx="8">
                  <c:v>4.8</c:v>
                </c:pt>
                <c:pt idx="9">
                  <c:v>4.2</c:v>
                </c:pt>
              </c:numCache>
            </c:numRef>
          </c:yVal>
          <c:smooth val="0"/>
        </c:ser>
        <c:ser>
          <c:idx val="2"/>
          <c:order val="2"/>
          <c:tx>
            <c:v>Final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Sheet2!$B$4:$B$13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</c:numCache>
            </c:numRef>
          </c:xVal>
          <c:yVal>
            <c:numRef>
              <c:f>Sheet2!$M$4:$M$13</c:f>
              <c:numCache>
                <c:ptCount val="10"/>
                <c:pt idx="0">
                  <c:v>5.8</c:v>
                </c:pt>
                <c:pt idx="1">
                  <c:v>5.4</c:v>
                </c:pt>
                <c:pt idx="2">
                  <c:v>5.6</c:v>
                </c:pt>
                <c:pt idx="3">
                  <c:v>5.9</c:v>
                </c:pt>
                <c:pt idx="4">
                  <c:v>6</c:v>
                </c:pt>
                <c:pt idx="5">
                  <c:v>5.7</c:v>
                </c:pt>
                <c:pt idx="6">
                  <c:v>5.3</c:v>
                </c:pt>
                <c:pt idx="7">
                  <c:v>5.5</c:v>
                </c:pt>
                <c:pt idx="8">
                  <c:v>5.3</c:v>
                </c:pt>
                <c:pt idx="9">
                  <c:v>5.6</c:v>
                </c:pt>
              </c:numCache>
            </c:numRef>
          </c:yVal>
          <c:smooth val="0"/>
        </c:ser>
        <c:axId val="10976988"/>
        <c:axId val="31684029"/>
      </c:scatterChart>
      <c:valAx>
        <c:axId val="10976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Shift Number</a:t>
                </a:r>
              </a:p>
            </c:rich>
          </c:tx>
          <c:layout>
            <c:manualLayout>
              <c:xMode val="factor"/>
              <c:yMode val="factor"/>
              <c:x val="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684029"/>
        <c:crosses val="autoZero"/>
        <c:crossBetween val="midCat"/>
        <c:dispUnits/>
      </c:valAx>
      <c:valAx>
        <c:axId val="31684029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Measure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7698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625"/>
          <c:y val="0.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Piston 3 Measurement System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78"/>
          <c:w val="0.88175"/>
          <c:h val="0.68625"/>
        </c:manualLayout>
      </c:layout>
      <c:scatterChart>
        <c:scatterStyle val="lineMarker"/>
        <c:varyColors val="0"/>
        <c:ser>
          <c:idx val="0"/>
          <c:order val="0"/>
          <c:tx>
            <c:v>OP270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Sheet2!$B$4:$B$13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</c:numCache>
            </c:numRef>
          </c:xVal>
          <c:yVal>
            <c:numRef>
              <c:f>Sheet2!$Q$4:$Q$13</c:f>
              <c:numCache>
                <c:ptCount val="10"/>
                <c:pt idx="0">
                  <c:v>9.4</c:v>
                </c:pt>
                <c:pt idx="1">
                  <c:v>7.3</c:v>
                </c:pt>
                <c:pt idx="2">
                  <c:v>8.2</c:v>
                </c:pt>
                <c:pt idx="3">
                  <c:v>8.8</c:v>
                </c:pt>
                <c:pt idx="4">
                  <c:v>7.6</c:v>
                </c:pt>
                <c:pt idx="5">
                  <c:v>7.9</c:v>
                </c:pt>
                <c:pt idx="6">
                  <c:v>8.2</c:v>
                </c:pt>
                <c:pt idx="7">
                  <c:v>8.8</c:v>
                </c:pt>
                <c:pt idx="8">
                  <c:v>7.5</c:v>
                </c:pt>
                <c:pt idx="9">
                  <c:v>7.9</c:v>
                </c:pt>
              </c:numCache>
            </c:numRef>
          </c:yVal>
          <c:smooth val="0"/>
        </c:ser>
        <c:ser>
          <c:idx val="1"/>
          <c:order val="1"/>
          <c:tx>
            <c:v>OP270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Sheet2!$B$4:$B$13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</c:numCache>
            </c:numRef>
          </c:xVal>
          <c:yVal>
            <c:numRef>
              <c:f>Sheet2!$S$4:$S$13</c:f>
              <c:numCache>
                <c:ptCount val="10"/>
                <c:pt idx="0">
                  <c:v>6.9</c:v>
                </c:pt>
                <c:pt idx="1">
                  <c:v>7.8</c:v>
                </c:pt>
                <c:pt idx="2">
                  <c:v>7.5</c:v>
                </c:pt>
                <c:pt idx="3">
                  <c:v>8.9</c:v>
                </c:pt>
                <c:pt idx="4">
                  <c:v>6.9</c:v>
                </c:pt>
                <c:pt idx="5">
                  <c:v>6.3</c:v>
                </c:pt>
                <c:pt idx="6">
                  <c:v>7</c:v>
                </c:pt>
                <c:pt idx="7">
                  <c:v>8</c:v>
                </c:pt>
                <c:pt idx="8">
                  <c:v>8.1</c:v>
                </c:pt>
                <c:pt idx="9">
                  <c:v>7.5</c:v>
                </c:pt>
              </c:numCache>
            </c:numRef>
          </c:yVal>
          <c:smooth val="0"/>
        </c:ser>
        <c:ser>
          <c:idx val="2"/>
          <c:order val="2"/>
          <c:tx>
            <c:v>Final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Sheet2!$B$4:$B$13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</c:numCache>
            </c:numRef>
          </c:xVal>
          <c:yVal>
            <c:numRef>
              <c:f>Sheet2!$U$4:$U$13</c:f>
              <c:numCache>
                <c:ptCount val="10"/>
                <c:pt idx="0">
                  <c:v>7.7</c:v>
                </c:pt>
                <c:pt idx="1">
                  <c:v>7.2</c:v>
                </c:pt>
                <c:pt idx="2">
                  <c:v>7.9</c:v>
                </c:pt>
                <c:pt idx="3">
                  <c:v>7.6</c:v>
                </c:pt>
                <c:pt idx="4">
                  <c:v>7.5</c:v>
                </c:pt>
                <c:pt idx="5">
                  <c:v>7.8</c:v>
                </c:pt>
                <c:pt idx="6">
                  <c:v>7.4</c:v>
                </c:pt>
                <c:pt idx="7">
                  <c:v>7.6</c:v>
                </c:pt>
                <c:pt idx="8">
                  <c:v>7.8</c:v>
                </c:pt>
                <c:pt idx="9">
                  <c:v>7.4</c:v>
                </c:pt>
              </c:numCache>
            </c:numRef>
          </c:yVal>
          <c:smooth val="0"/>
        </c:ser>
        <c:axId val="16720806"/>
        <c:axId val="16269527"/>
      </c:scatterChart>
      <c:valAx>
        <c:axId val="16720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Shift Number</a:t>
                </a:r>
              </a:p>
            </c:rich>
          </c:tx>
          <c:layout>
            <c:manualLayout>
              <c:xMode val="factor"/>
              <c:yMode val="factor"/>
              <c:x val="0.01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269527"/>
        <c:crosses val="autoZero"/>
        <c:crossBetween val="midCat"/>
        <c:dispUnits/>
      </c:valAx>
      <c:valAx>
        <c:axId val="16269527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Measured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72080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575"/>
          <c:y val="0.90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19</xdr:row>
      <xdr:rowOff>114300</xdr:rowOff>
    </xdr:from>
    <xdr:to>
      <xdr:col>7</xdr:col>
      <xdr:colOff>66675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104775" y="3114675"/>
        <a:ext cx="37338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37</xdr:row>
      <xdr:rowOff>28575</xdr:rowOff>
    </xdr:from>
    <xdr:to>
      <xdr:col>7</xdr:col>
      <xdr:colOff>57150</xdr:colOff>
      <xdr:row>54</xdr:row>
      <xdr:rowOff>57150</xdr:rowOff>
    </xdr:to>
    <xdr:graphicFrame>
      <xdr:nvGraphicFramePr>
        <xdr:cNvPr id="2" name="Chart 2"/>
        <xdr:cNvGraphicFramePr/>
      </xdr:nvGraphicFramePr>
      <xdr:xfrm>
        <a:off x="114300" y="5943600"/>
        <a:ext cx="37147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54</xdr:row>
      <xdr:rowOff>133350</xdr:rowOff>
    </xdr:from>
    <xdr:to>
      <xdr:col>7</xdr:col>
      <xdr:colOff>28575</xdr:colOff>
      <xdr:row>71</xdr:row>
      <xdr:rowOff>133350</xdr:rowOff>
    </xdr:to>
    <xdr:graphicFrame>
      <xdr:nvGraphicFramePr>
        <xdr:cNvPr id="3" name="Chart 3"/>
        <xdr:cNvGraphicFramePr/>
      </xdr:nvGraphicFramePr>
      <xdr:xfrm>
        <a:off x="104775" y="8801100"/>
        <a:ext cx="36957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6</xdr:col>
      <xdr:colOff>85725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0" y="323850"/>
        <a:ext cx="37433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66675</xdr:colOff>
      <xdr:row>37</xdr:row>
      <xdr:rowOff>38100</xdr:rowOff>
    </xdr:to>
    <xdr:graphicFrame>
      <xdr:nvGraphicFramePr>
        <xdr:cNvPr id="2" name="Chart 2"/>
        <xdr:cNvGraphicFramePr/>
      </xdr:nvGraphicFramePr>
      <xdr:xfrm>
        <a:off x="0" y="3238500"/>
        <a:ext cx="372427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37</xdr:row>
      <xdr:rowOff>123825</xdr:rowOff>
    </xdr:from>
    <xdr:to>
      <xdr:col>6</xdr:col>
      <xdr:colOff>95250</xdr:colOff>
      <xdr:row>54</xdr:row>
      <xdr:rowOff>133350</xdr:rowOff>
    </xdr:to>
    <xdr:graphicFrame>
      <xdr:nvGraphicFramePr>
        <xdr:cNvPr id="3" name="Chart 3"/>
        <xdr:cNvGraphicFramePr/>
      </xdr:nvGraphicFramePr>
      <xdr:xfrm>
        <a:off x="47625" y="6115050"/>
        <a:ext cx="3705225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E37" sqref="E37"/>
    </sheetView>
  </sheetViews>
  <sheetFormatPr defaultColWidth="9.140625" defaultRowHeight="12.75"/>
  <cols>
    <col min="1" max="1" width="8.8515625" style="0" customWidth="1"/>
    <col min="2" max="2" width="10.00390625" style="0" customWidth="1"/>
    <col min="3" max="3" width="13.57421875" style="0" customWidth="1"/>
    <col min="4" max="4" width="10.28125" style="0" customWidth="1"/>
    <col min="6" max="6" width="18.00390625" style="0" customWidth="1"/>
    <col min="7" max="7" width="13.140625" style="0" customWidth="1"/>
    <col min="8" max="8" width="11.00390625" style="0" customWidth="1"/>
  </cols>
  <sheetData>
    <row r="1" ht="12.75">
      <c r="A1" s="2" t="s">
        <v>15</v>
      </c>
    </row>
    <row r="2" ht="13.5" thickBot="1">
      <c r="F2" s="1"/>
    </row>
    <row r="3" spans="1:8" ht="12.75" customHeight="1">
      <c r="A3" s="76" t="s">
        <v>10</v>
      </c>
      <c r="B3" s="74" t="s">
        <v>11</v>
      </c>
      <c r="C3" s="74" t="s">
        <v>0</v>
      </c>
      <c r="D3" s="78" t="s">
        <v>1</v>
      </c>
      <c r="E3" s="78"/>
      <c r="F3" s="5" t="s">
        <v>17</v>
      </c>
      <c r="G3" s="6" t="s">
        <v>19</v>
      </c>
      <c r="H3" s="7"/>
    </row>
    <row r="4" spans="1:8" ht="13.5" thickBot="1">
      <c r="A4" s="77"/>
      <c r="B4" s="75"/>
      <c r="C4" s="75"/>
      <c r="D4" s="15" t="s">
        <v>12</v>
      </c>
      <c r="E4" s="16" t="b">
        <v>1</v>
      </c>
      <c r="F4" s="15" t="s">
        <v>18</v>
      </c>
      <c r="G4" s="17" t="s">
        <v>20</v>
      </c>
      <c r="H4" s="18" t="s">
        <v>21</v>
      </c>
    </row>
    <row r="5" spans="1:8" ht="6.75" customHeight="1">
      <c r="A5" s="8"/>
      <c r="B5" s="9"/>
      <c r="C5" s="9"/>
      <c r="D5" s="10"/>
      <c r="E5" s="10"/>
      <c r="F5" s="11"/>
      <c r="G5" s="11"/>
      <c r="H5" s="12"/>
    </row>
    <row r="6" spans="1:8" ht="12.75">
      <c r="A6" s="13" t="s">
        <v>2</v>
      </c>
      <c r="B6" s="14">
        <v>1</v>
      </c>
      <c r="C6" s="14">
        <v>1</v>
      </c>
      <c r="D6" s="14">
        <v>1575</v>
      </c>
      <c r="E6" s="14">
        <v>1745</v>
      </c>
      <c r="F6" s="14">
        <f>D6-E6</f>
        <v>-170</v>
      </c>
      <c r="G6" s="14"/>
      <c r="H6" s="12"/>
    </row>
    <row r="7" spans="1:8" ht="12.75">
      <c r="A7" s="13" t="s">
        <v>3</v>
      </c>
      <c r="B7" s="14">
        <v>1</v>
      </c>
      <c r="C7" s="14">
        <v>2</v>
      </c>
      <c r="D7" s="14">
        <v>1395</v>
      </c>
      <c r="E7" s="14">
        <v>1380</v>
      </c>
      <c r="F7" s="14">
        <f aca="true" t="shared" si="0" ref="F7:F28">D7-E7</f>
        <v>15</v>
      </c>
      <c r="G7" s="14"/>
      <c r="H7" s="12"/>
    </row>
    <row r="8" spans="1:8" ht="12.75">
      <c r="A8" s="13" t="s">
        <v>4</v>
      </c>
      <c r="B8" s="14">
        <v>1</v>
      </c>
      <c r="C8" s="14">
        <v>3</v>
      </c>
      <c r="D8" s="14">
        <v>1473</v>
      </c>
      <c r="E8" s="14">
        <v>1585</v>
      </c>
      <c r="F8" s="14">
        <f t="shared" si="0"/>
        <v>-112</v>
      </c>
      <c r="G8" s="14"/>
      <c r="H8" s="12"/>
    </row>
    <row r="9" spans="1:8" ht="12.75">
      <c r="A9" s="13" t="s">
        <v>5</v>
      </c>
      <c r="B9" s="14">
        <v>1</v>
      </c>
      <c r="C9" s="14">
        <v>4</v>
      </c>
      <c r="D9" s="14">
        <v>1321</v>
      </c>
      <c r="E9" s="14">
        <v>1360</v>
      </c>
      <c r="F9" s="14">
        <f t="shared" si="0"/>
        <v>-39</v>
      </c>
      <c r="G9" s="11"/>
      <c r="H9" s="12"/>
    </row>
    <row r="10" spans="1:8" ht="12.75">
      <c r="A10" s="19" t="s">
        <v>33</v>
      </c>
      <c r="B10" s="20"/>
      <c r="C10" s="21"/>
      <c r="D10" s="21"/>
      <c r="E10" s="21"/>
      <c r="F10" s="21"/>
      <c r="G10" s="39">
        <f>AVERAGE(F6:F9)</f>
        <v>-76.5</v>
      </c>
      <c r="H10" s="40">
        <f>STDEV(D6:D9)</f>
        <v>108.77499712709718</v>
      </c>
    </row>
    <row r="11" spans="1:8" ht="5.25" customHeight="1">
      <c r="A11" s="22"/>
      <c r="B11" s="23"/>
      <c r="C11" s="23"/>
      <c r="D11" s="23"/>
      <c r="E11" s="23"/>
      <c r="F11" s="23"/>
      <c r="G11" s="24"/>
      <c r="H11" s="25"/>
    </row>
    <row r="12" spans="1:8" ht="12.75">
      <c r="A12" s="30" t="s">
        <v>6</v>
      </c>
      <c r="B12" s="31">
        <v>1</v>
      </c>
      <c r="C12" s="31">
        <v>5</v>
      </c>
      <c r="D12" s="31">
        <v>1712</v>
      </c>
      <c r="E12" s="31">
        <v>1745</v>
      </c>
      <c r="F12" s="31">
        <f t="shared" si="0"/>
        <v>-33</v>
      </c>
      <c r="G12" s="32"/>
      <c r="H12" s="33"/>
    </row>
    <row r="13" spans="1:8" ht="12.75">
      <c r="A13" s="13" t="s">
        <v>7</v>
      </c>
      <c r="B13" s="14">
        <v>1</v>
      </c>
      <c r="C13" s="14">
        <v>6</v>
      </c>
      <c r="D13" s="14">
        <v>1365</v>
      </c>
      <c r="E13" s="14">
        <v>1380</v>
      </c>
      <c r="F13" s="14">
        <f t="shared" si="0"/>
        <v>-15</v>
      </c>
      <c r="G13" s="28"/>
      <c r="H13" s="29"/>
    </row>
    <row r="14" spans="1:8" ht="12.75">
      <c r="A14" s="13" t="s">
        <v>8</v>
      </c>
      <c r="B14" s="14">
        <v>1</v>
      </c>
      <c r="C14" s="14">
        <v>7</v>
      </c>
      <c r="D14" s="14">
        <v>1485</v>
      </c>
      <c r="E14" s="14">
        <v>1585</v>
      </c>
      <c r="F14" s="14">
        <f t="shared" si="0"/>
        <v>-100</v>
      </c>
      <c r="G14" s="28"/>
      <c r="H14" s="29"/>
    </row>
    <row r="15" spans="1:8" ht="12.75">
      <c r="A15" s="34" t="s">
        <v>9</v>
      </c>
      <c r="B15" s="35">
        <v>1</v>
      </c>
      <c r="C15" s="35">
        <v>8</v>
      </c>
      <c r="D15" s="35">
        <v>1292</v>
      </c>
      <c r="E15" s="35">
        <v>1360</v>
      </c>
      <c r="F15" s="35">
        <f t="shared" si="0"/>
        <v>-68</v>
      </c>
      <c r="G15" s="36"/>
      <c r="H15" s="37"/>
    </row>
    <row r="16" spans="1:8" ht="12.75">
      <c r="A16" s="19" t="s">
        <v>34</v>
      </c>
      <c r="B16" s="21"/>
      <c r="C16" s="21"/>
      <c r="D16" s="21"/>
      <c r="E16" s="21"/>
      <c r="F16" s="21"/>
      <c r="G16" s="39">
        <f>AVERAGE(F12:F15)</f>
        <v>-54</v>
      </c>
      <c r="H16" s="40">
        <f>STDEV(D12:D15)</f>
        <v>183.78338698950276</v>
      </c>
    </row>
    <row r="17" spans="1:8" ht="12.75">
      <c r="A17" s="19" t="s">
        <v>36</v>
      </c>
      <c r="B17" s="21"/>
      <c r="C17" s="21"/>
      <c r="D17" s="21"/>
      <c r="E17" s="21"/>
      <c r="F17" s="21"/>
      <c r="G17" s="39">
        <f>AVERAGE(F6:F9,F12:F15)</f>
        <v>-65.25</v>
      </c>
      <c r="H17" s="40">
        <f>STDEV(D6:D9,D12:D15)</f>
        <v>140.3248781527047</v>
      </c>
    </row>
    <row r="18" spans="1:8" ht="6.75" customHeight="1">
      <c r="A18" s="22"/>
      <c r="B18" s="23"/>
      <c r="C18" s="23"/>
      <c r="D18" s="23"/>
      <c r="E18" s="23"/>
      <c r="F18" s="23"/>
      <c r="G18" s="24"/>
      <c r="H18" s="25"/>
    </row>
    <row r="19" spans="1:8" ht="12.75">
      <c r="A19" s="30" t="s">
        <v>2</v>
      </c>
      <c r="B19" s="31">
        <v>2</v>
      </c>
      <c r="C19" s="31">
        <v>1</v>
      </c>
      <c r="D19" s="31">
        <v>1874</v>
      </c>
      <c r="E19" s="31">
        <v>1750</v>
      </c>
      <c r="F19" s="31">
        <f t="shared" si="0"/>
        <v>124</v>
      </c>
      <c r="G19" s="32"/>
      <c r="H19" s="33"/>
    </row>
    <row r="20" spans="1:8" ht="12.75">
      <c r="A20" s="13" t="s">
        <v>3</v>
      </c>
      <c r="B20" s="14">
        <v>2</v>
      </c>
      <c r="C20" s="14">
        <v>2</v>
      </c>
      <c r="D20" s="14">
        <v>1385</v>
      </c>
      <c r="E20" s="14">
        <v>1380</v>
      </c>
      <c r="F20" s="14">
        <f t="shared" si="0"/>
        <v>5</v>
      </c>
      <c r="G20" s="28"/>
      <c r="H20" s="29"/>
    </row>
    <row r="21" spans="1:8" ht="12.75">
      <c r="A21" s="13" t="s">
        <v>4</v>
      </c>
      <c r="B21" s="14">
        <v>2</v>
      </c>
      <c r="C21" s="14">
        <v>3</v>
      </c>
      <c r="D21" s="14">
        <v>1508</v>
      </c>
      <c r="E21" s="14">
        <v>1585</v>
      </c>
      <c r="F21" s="14">
        <f t="shared" si="0"/>
        <v>-77</v>
      </c>
      <c r="G21" s="28"/>
      <c r="H21" s="29"/>
    </row>
    <row r="22" spans="1:8" ht="12.75">
      <c r="A22" s="34" t="s">
        <v>5</v>
      </c>
      <c r="B22" s="35">
        <v>2</v>
      </c>
      <c r="C22" s="35">
        <v>4</v>
      </c>
      <c r="D22" s="35">
        <v>1349</v>
      </c>
      <c r="E22" s="35">
        <v>1360</v>
      </c>
      <c r="F22" s="35">
        <f t="shared" si="0"/>
        <v>-11</v>
      </c>
      <c r="G22" s="36"/>
      <c r="H22" s="37"/>
    </row>
    <row r="23" spans="1:8" ht="12.75">
      <c r="A23" s="19" t="s">
        <v>35</v>
      </c>
      <c r="B23" s="21"/>
      <c r="C23" s="21"/>
      <c r="D23" s="21"/>
      <c r="E23" s="21"/>
      <c r="F23" s="21"/>
      <c r="G23" s="39">
        <f>AVERAGE(F19:F22)</f>
        <v>10.25</v>
      </c>
      <c r="H23" s="40">
        <f>STDEV(D19:D22)</f>
        <v>239.86246058939693</v>
      </c>
    </row>
    <row r="24" spans="1:8" ht="6" customHeight="1">
      <c r="A24" s="22"/>
      <c r="B24" s="23"/>
      <c r="C24" s="23"/>
      <c r="D24" s="23"/>
      <c r="E24" s="23"/>
      <c r="F24" s="23"/>
      <c r="G24" s="24"/>
      <c r="H24" s="25"/>
    </row>
    <row r="25" spans="1:8" ht="12.75">
      <c r="A25" s="30" t="s">
        <v>6</v>
      </c>
      <c r="B25" s="31">
        <v>2</v>
      </c>
      <c r="C25" s="31">
        <v>5</v>
      </c>
      <c r="D25" s="31">
        <v>1964</v>
      </c>
      <c r="E25" s="31">
        <v>1750</v>
      </c>
      <c r="F25" s="31">
        <f t="shared" si="0"/>
        <v>214</v>
      </c>
      <c r="G25" s="32"/>
      <c r="H25" s="33"/>
    </row>
    <row r="26" spans="1:8" ht="12.75">
      <c r="A26" s="13" t="s">
        <v>7</v>
      </c>
      <c r="B26" s="14">
        <v>2</v>
      </c>
      <c r="C26" s="14">
        <v>6</v>
      </c>
      <c r="D26" s="14">
        <v>1426</v>
      </c>
      <c r="E26" s="14">
        <v>1380</v>
      </c>
      <c r="F26" s="14">
        <f t="shared" si="0"/>
        <v>46</v>
      </c>
      <c r="G26" s="28"/>
      <c r="H26" s="29"/>
    </row>
    <row r="27" spans="1:8" ht="12.75">
      <c r="A27" s="13" t="s">
        <v>8</v>
      </c>
      <c r="B27" s="14">
        <v>2</v>
      </c>
      <c r="C27" s="14">
        <v>7</v>
      </c>
      <c r="D27" s="14">
        <v>1557</v>
      </c>
      <c r="E27" s="14">
        <v>1585</v>
      </c>
      <c r="F27" s="14">
        <f t="shared" si="0"/>
        <v>-28</v>
      </c>
      <c r="G27" s="28"/>
      <c r="H27" s="29"/>
    </row>
    <row r="28" spans="1:8" ht="12.75">
      <c r="A28" s="34" t="s">
        <v>9</v>
      </c>
      <c r="B28" s="35">
        <v>2</v>
      </c>
      <c r="C28" s="35">
        <v>8</v>
      </c>
      <c r="D28" s="35">
        <v>1364</v>
      </c>
      <c r="E28" s="35">
        <v>1360</v>
      </c>
      <c r="F28" s="35">
        <f t="shared" si="0"/>
        <v>4</v>
      </c>
      <c r="G28" s="36"/>
      <c r="H28" s="37"/>
    </row>
    <row r="29" spans="1:8" ht="12.75">
      <c r="A29" s="19" t="s">
        <v>37</v>
      </c>
      <c r="B29" s="21"/>
      <c r="C29" s="21"/>
      <c r="D29" s="21"/>
      <c r="E29" s="21"/>
      <c r="F29" s="21"/>
      <c r="G29" s="39">
        <f>AVERAGE(F25:F28)</f>
        <v>59</v>
      </c>
      <c r="H29" s="40">
        <f>STDEV(D25:D28)</f>
        <v>269.7756784194355</v>
      </c>
    </row>
    <row r="30" spans="1:8" ht="12.75">
      <c r="A30" s="19" t="s">
        <v>38</v>
      </c>
      <c r="B30" s="21"/>
      <c r="C30" s="21"/>
      <c r="D30" s="21"/>
      <c r="E30" s="21"/>
      <c r="F30" s="21"/>
      <c r="G30" s="39">
        <f>AVERAGE(F19:F22,F25:F28)</f>
        <v>34.625</v>
      </c>
      <c r="H30" s="40">
        <f>STDEV(D19:D22,D25:D27)</f>
        <v>243.14115046124707</v>
      </c>
    </row>
    <row r="31" spans="1:8" ht="12.75">
      <c r="A31" s="26"/>
      <c r="B31" s="27"/>
      <c r="C31" s="27"/>
      <c r="D31" s="27"/>
      <c r="E31" s="27"/>
      <c r="F31" s="27"/>
      <c r="G31" s="24"/>
      <c r="H31" s="25"/>
    </row>
    <row r="32" spans="1:8" ht="13.5" thickBot="1">
      <c r="A32" s="41" t="s">
        <v>39</v>
      </c>
      <c r="B32" s="42"/>
      <c r="C32" s="42"/>
      <c r="D32" s="42"/>
      <c r="E32" s="42"/>
      <c r="F32" s="42"/>
      <c r="G32" s="43">
        <f>AVERAGE(F25:F28,F19:F22,F12:F15,F6:F9)</f>
        <v>-15.3125</v>
      </c>
      <c r="H32" s="44">
        <f>STDEV(D6:D9,D12:D15,D19:D22,D25:D28)</f>
        <v>195.69269063168065</v>
      </c>
    </row>
    <row r="33" spans="7:8" ht="12.75">
      <c r="G33" s="3"/>
      <c r="H33" s="4"/>
    </row>
    <row r="34" ht="12.75">
      <c r="A34" t="s">
        <v>13</v>
      </c>
    </row>
    <row r="35" ht="12.75">
      <c r="A35" t="s">
        <v>14</v>
      </c>
    </row>
    <row r="37" ht="12.75">
      <c r="A37" t="s">
        <v>40</v>
      </c>
    </row>
  </sheetData>
  <mergeCells count="4">
    <mergeCell ref="C3:C4"/>
    <mergeCell ref="B3:B4"/>
    <mergeCell ref="A3:A4"/>
    <mergeCell ref="D3:E3"/>
  </mergeCells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workbookViewId="0" topLeftCell="A40">
      <selection activeCell="A20" sqref="A20:G27"/>
    </sheetView>
  </sheetViews>
  <sheetFormatPr defaultColWidth="9.140625" defaultRowHeight="12.75"/>
  <cols>
    <col min="1" max="2" width="5.421875" style="0" customWidth="1"/>
    <col min="15" max="15" width="6.57421875" style="0" customWidth="1"/>
    <col min="16" max="16" width="5.421875" style="0" customWidth="1"/>
  </cols>
  <sheetData>
    <row r="1" spans="1:22" ht="12.75">
      <c r="A1" s="47"/>
      <c r="B1" s="45"/>
      <c r="C1" s="99" t="s">
        <v>22</v>
      </c>
      <c r="D1" s="100"/>
      <c r="E1" s="100"/>
      <c r="F1" s="100"/>
      <c r="G1" s="100"/>
      <c r="H1" s="101"/>
      <c r="I1" s="99" t="s">
        <v>24</v>
      </c>
      <c r="J1" s="100"/>
      <c r="K1" s="100"/>
      <c r="L1" s="100"/>
      <c r="M1" s="100"/>
      <c r="N1" s="101"/>
      <c r="O1" s="47"/>
      <c r="P1" s="45"/>
      <c r="Q1" s="99" t="s">
        <v>26</v>
      </c>
      <c r="R1" s="100"/>
      <c r="S1" s="100"/>
      <c r="T1" s="100"/>
      <c r="U1" s="100"/>
      <c r="V1" s="101"/>
    </row>
    <row r="2" spans="1:22" ht="12.75">
      <c r="A2" s="26"/>
      <c r="B2" s="48"/>
      <c r="C2" s="102" t="s">
        <v>25</v>
      </c>
      <c r="D2" s="94"/>
      <c r="E2" s="94" t="s">
        <v>23</v>
      </c>
      <c r="F2" s="94"/>
      <c r="G2" s="94" t="s">
        <v>32</v>
      </c>
      <c r="H2" s="95"/>
      <c r="I2" s="102" t="s">
        <v>25</v>
      </c>
      <c r="J2" s="94"/>
      <c r="K2" s="94" t="s">
        <v>23</v>
      </c>
      <c r="L2" s="94"/>
      <c r="M2" s="94" t="s">
        <v>32</v>
      </c>
      <c r="N2" s="95"/>
      <c r="O2" s="26"/>
      <c r="P2" s="48"/>
      <c r="Q2" s="102" t="s">
        <v>25</v>
      </c>
      <c r="R2" s="94"/>
      <c r="S2" s="94" t="s">
        <v>23</v>
      </c>
      <c r="T2" s="94"/>
      <c r="U2" s="94" t="s">
        <v>32</v>
      </c>
      <c r="V2" s="95"/>
    </row>
    <row r="3" spans="1:22" ht="12.75">
      <c r="A3" s="38" t="s">
        <v>41</v>
      </c>
      <c r="B3" s="84"/>
      <c r="C3" s="50" t="s">
        <v>12</v>
      </c>
      <c r="D3" s="51" t="s">
        <v>16</v>
      </c>
      <c r="E3" s="51" t="s">
        <v>12</v>
      </c>
      <c r="F3" s="51" t="s">
        <v>16</v>
      </c>
      <c r="G3" s="51" t="s">
        <v>12</v>
      </c>
      <c r="H3" s="52" t="s">
        <v>16</v>
      </c>
      <c r="I3" s="50" t="s">
        <v>12</v>
      </c>
      <c r="J3" s="51" t="s">
        <v>16</v>
      </c>
      <c r="K3" s="51" t="s">
        <v>12</v>
      </c>
      <c r="L3" s="51" t="s">
        <v>16</v>
      </c>
      <c r="M3" s="51" t="s">
        <v>12</v>
      </c>
      <c r="N3" s="52" t="s">
        <v>16</v>
      </c>
      <c r="O3" s="38" t="s">
        <v>41</v>
      </c>
      <c r="P3" s="84"/>
      <c r="Q3" s="50" t="s">
        <v>12</v>
      </c>
      <c r="R3" s="51" t="s">
        <v>16</v>
      </c>
      <c r="S3" s="51" t="s">
        <v>12</v>
      </c>
      <c r="T3" s="51" t="s">
        <v>16</v>
      </c>
      <c r="U3" s="51" t="s">
        <v>12</v>
      </c>
      <c r="V3" s="52" t="s">
        <v>16</v>
      </c>
    </row>
    <row r="4" spans="1:22" ht="12.75">
      <c r="A4" s="49" t="s">
        <v>42</v>
      </c>
      <c r="B4" s="46">
        <v>1</v>
      </c>
      <c r="C4" s="53">
        <v>-1.3</v>
      </c>
      <c r="D4" s="54">
        <v>-0.97</v>
      </c>
      <c r="E4" s="54">
        <v>-3.4</v>
      </c>
      <c r="F4" s="54">
        <v>-3.07</v>
      </c>
      <c r="G4" s="54">
        <v>0.4</v>
      </c>
      <c r="H4" s="55">
        <v>0.73</v>
      </c>
      <c r="I4" s="53">
        <v>5.6</v>
      </c>
      <c r="J4" s="54">
        <v>0.02999999999999936</v>
      </c>
      <c r="K4" s="54">
        <v>4.8</v>
      </c>
      <c r="L4" s="54">
        <v>-0.77</v>
      </c>
      <c r="M4" s="54">
        <v>5.8</v>
      </c>
      <c r="N4" s="55">
        <v>0.23</v>
      </c>
      <c r="O4" s="49" t="s">
        <v>42</v>
      </c>
      <c r="P4" s="46">
        <v>1</v>
      </c>
      <c r="Q4" s="53">
        <v>9.4</v>
      </c>
      <c r="R4" s="54">
        <v>2.32</v>
      </c>
      <c r="S4" s="54">
        <v>6.9</v>
      </c>
      <c r="T4" s="54">
        <v>-0.18</v>
      </c>
      <c r="U4" s="54">
        <v>7.7</v>
      </c>
      <c r="V4" s="55">
        <v>0.62</v>
      </c>
    </row>
    <row r="5" spans="1:22" ht="12.75">
      <c r="A5" s="49" t="s">
        <v>42</v>
      </c>
      <c r="B5" s="46">
        <v>1</v>
      </c>
      <c r="C5" s="56">
        <v>-2</v>
      </c>
      <c r="D5" s="57">
        <v>-1.67</v>
      </c>
      <c r="E5" s="57">
        <v>-2.3</v>
      </c>
      <c r="F5" s="57">
        <v>-1.97</v>
      </c>
      <c r="G5" s="57">
        <v>0.7</v>
      </c>
      <c r="H5" s="58">
        <v>1.03</v>
      </c>
      <c r="I5" s="56">
        <v>6.9</v>
      </c>
      <c r="J5" s="57">
        <v>1.33</v>
      </c>
      <c r="K5" s="57">
        <v>4.4</v>
      </c>
      <c r="L5" s="57">
        <v>-1.17</v>
      </c>
      <c r="M5" s="57">
        <v>5.4</v>
      </c>
      <c r="N5" s="58">
        <v>-0.17</v>
      </c>
      <c r="O5" s="49" t="s">
        <v>42</v>
      </c>
      <c r="P5" s="46">
        <v>1</v>
      </c>
      <c r="Q5" s="56">
        <v>7.3</v>
      </c>
      <c r="R5" s="57">
        <v>0.22</v>
      </c>
      <c r="S5" s="57">
        <v>7.8</v>
      </c>
      <c r="T5" s="57">
        <v>0.72</v>
      </c>
      <c r="U5" s="57">
        <v>7.2</v>
      </c>
      <c r="V5" s="58">
        <v>0.12</v>
      </c>
    </row>
    <row r="6" spans="1:22" ht="12.75">
      <c r="A6" s="49" t="s">
        <v>42</v>
      </c>
      <c r="B6" s="46">
        <v>2</v>
      </c>
      <c r="C6" s="56">
        <v>-2.5</v>
      </c>
      <c r="D6" s="57">
        <v>-2.17</v>
      </c>
      <c r="E6" s="57">
        <v>-2.7</v>
      </c>
      <c r="F6" s="57">
        <v>-2.37</v>
      </c>
      <c r="G6" s="57">
        <v>-1</v>
      </c>
      <c r="H6" s="58">
        <v>-0.67</v>
      </c>
      <c r="I6" s="56">
        <v>6.2</v>
      </c>
      <c r="J6" s="57">
        <v>0.63</v>
      </c>
      <c r="K6" s="57">
        <v>3.9</v>
      </c>
      <c r="L6" s="57">
        <v>-1.67</v>
      </c>
      <c r="M6" s="57">
        <v>5.6</v>
      </c>
      <c r="N6" s="58">
        <v>0.02999999999999936</v>
      </c>
      <c r="O6" s="49" t="s">
        <v>42</v>
      </c>
      <c r="P6" s="46">
        <v>2</v>
      </c>
      <c r="Q6" s="56">
        <v>8.2</v>
      </c>
      <c r="R6" s="57">
        <v>1.12</v>
      </c>
      <c r="S6" s="57">
        <v>7.5</v>
      </c>
      <c r="T6" s="57">
        <v>0.42</v>
      </c>
      <c r="U6" s="57">
        <v>7.9</v>
      </c>
      <c r="V6" s="58">
        <v>0.82</v>
      </c>
    </row>
    <row r="7" spans="1:22" ht="12.75">
      <c r="A7" s="49" t="s">
        <v>42</v>
      </c>
      <c r="B7" s="46">
        <v>2</v>
      </c>
      <c r="C7" s="56">
        <v>-1.9</v>
      </c>
      <c r="D7" s="57">
        <v>-1.57</v>
      </c>
      <c r="E7" s="57">
        <v>-2.9</v>
      </c>
      <c r="F7" s="57">
        <v>-2.57</v>
      </c>
      <c r="G7" s="57">
        <v>-1.3</v>
      </c>
      <c r="H7" s="58">
        <v>-0.97</v>
      </c>
      <c r="I7" s="56">
        <v>5.7</v>
      </c>
      <c r="J7" s="57">
        <v>0.13</v>
      </c>
      <c r="K7" s="57">
        <v>5</v>
      </c>
      <c r="L7" s="57">
        <v>-0.57</v>
      </c>
      <c r="M7" s="57">
        <v>5.9</v>
      </c>
      <c r="N7" s="58">
        <v>0.33</v>
      </c>
      <c r="O7" s="49" t="s">
        <v>42</v>
      </c>
      <c r="P7" s="46">
        <v>2</v>
      </c>
      <c r="Q7" s="56">
        <v>8.8</v>
      </c>
      <c r="R7" s="57">
        <v>1.72</v>
      </c>
      <c r="S7" s="57">
        <v>8.9</v>
      </c>
      <c r="T7" s="57">
        <v>1.82</v>
      </c>
      <c r="U7" s="57">
        <v>7.6</v>
      </c>
      <c r="V7" s="58">
        <v>0.52</v>
      </c>
    </row>
    <row r="8" spans="1:22" ht="12.75">
      <c r="A8" s="49" t="s">
        <v>42</v>
      </c>
      <c r="B8" s="46">
        <v>3</v>
      </c>
      <c r="C8" s="56">
        <v>-0.7</v>
      </c>
      <c r="D8" s="57">
        <v>-0.37</v>
      </c>
      <c r="E8" s="57">
        <v>-1</v>
      </c>
      <c r="F8" s="57">
        <v>-0.67</v>
      </c>
      <c r="G8" s="57">
        <v>-0.4</v>
      </c>
      <c r="H8" s="58">
        <v>-0.07</v>
      </c>
      <c r="I8" s="56">
        <v>5.9</v>
      </c>
      <c r="J8" s="57">
        <v>0.33</v>
      </c>
      <c r="K8" s="57">
        <v>5.1</v>
      </c>
      <c r="L8" s="57">
        <v>-0.47000000000000064</v>
      </c>
      <c r="M8" s="57">
        <v>6</v>
      </c>
      <c r="N8" s="58">
        <v>0.43</v>
      </c>
      <c r="O8" s="49" t="s">
        <v>42</v>
      </c>
      <c r="P8" s="46">
        <v>3</v>
      </c>
      <c r="Q8" s="56">
        <v>7.6</v>
      </c>
      <c r="R8" s="57">
        <v>0.52</v>
      </c>
      <c r="S8" s="57">
        <v>6.9</v>
      </c>
      <c r="T8" s="57">
        <v>-0.18</v>
      </c>
      <c r="U8" s="57">
        <v>7.5</v>
      </c>
      <c r="V8" s="58">
        <v>0.42</v>
      </c>
    </row>
    <row r="9" spans="1:22" ht="12.75">
      <c r="A9" s="49" t="s">
        <v>42</v>
      </c>
      <c r="B9" s="46">
        <v>3</v>
      </c>
      <c r="C9" s="56">
        <v>0.3</v>
      </c>
      <c r="D9" s="57">
        <v>0.63</v>
      </c>
      <c r="E9" s="57">
        <v>-1.8</v>
      </c>
      <c r="F9" s="57">
        <v>-1.47</v>
      </c>
      <c r="G9" s="57">
        <v>-0.4</v>
      </c>
      <c r="H9" s="58">
        <v>-0.07</v>
      </c>
      <c r="I9" s="56">
        <v>4</v>
      </c>
      <c r="J9" s="57">
        <v>-1.57</v>
      </c>
      <c r="K9" s="57">
        <v>4.7</v>
      </c>
      <c r="L9" s="57">
        <v>-0.87</v>
      </c>
      <c r="M9" s="57">
        <v>5.7</v>
      </c>
      <c r="N9" s="58">
        <v>0.13</v>
      </c>
      <c r="O9" s="49" t="s">
        <v>42</v>
      </c>
      <c r="P9" s="46">
        <v>3</v>
      </c>
      <c r="Q9" s="56">
        <v>7.9</v>
      </c>
      <c r="R9" s="57">
        <v>0.82</v>
      </c>
      <c r="S9" s="57">
        <v>6.3</v>
      </c>
      <c r="T9" s="57">
        <v>-0.78</v>
      </c>
      <c r="U9" s="57">
        <v>7.8</v>
      </c>
      <c r="V9" s="58">
        <v>0.72</v>
      </c>
    </row>
    <row r="10" spans="1:22" ht="12.75">
      <c r="A10" s="49" t="s">
        <v>42</v>
      </c>
      <c r="B10" s="46">
        <v>4</v>
      </c>
      <c r="C10" s="56">
        <v>-1</v>
      </c>
      <c r="D10" s="57">
        <v>-0.67</v>
      </c>
      <c r="E10" s="57">
        <v>-3.2</v>
      </c>
      <c r="F10" s="57">
        <v>-2.87</v>
      </c>
      <c r="G10" s="57">
        <v>-0.7</v>
      </c>
      <c r="H10" s="58">
        <v>-0.37</v>
      </c>
      <c r="I10" s="56">
        <v>5</v>
      </c>
      <c r="J10" s="57">
        <v>-0.57</v>
      </c>
      <c r="K10" s="57">
        <v>4.7</v>
      </c>
      <c r="L10" s="57">
        <v>-0.87</v>
      </c>
      <c r="M10" s="57">
        <v>5.3</v>
      </c>
      <c r="N10" s="58">
        <v>-0.27</v>
      </c>
      <c r="O10" s="49" t="s">
        <v>42</v>
      </c>
      <c r="P10" s="46">
        <v>4</v>
      </c>
      <c r="Q10" s="56">
        <v>8.2</v>
      </c>
      <c r="R10" s="57">
        <v>1.12</v>
      </c>
      <c r="S10" s="57">
        <v>7</v>
      </c>
      <c r="T10" s="57">
        <v>-0.08000000000000007</v>
      </c>
      <c r="U10" s="57">
        <v>7.4</v>
      </c>
      <c r="V10" s="58">
        <v>0.32</v>
      </c>
    </row>
    <row r="11" spans="1:22" ht="12.75">
      <c r="A11" s="49" t="s">
        <v>42</v>
      </c>
      <c r="B11" s="46">
        <v>4</v>
      </c>
      <c r="C11" s="56">
        <v>-0.9</v>
      </c>
      <c r="D11" s="57">
        <v>-0.57</v>
      </c>
      <c r="E11" s="57">
        <v>-2.6</v>
      </c>
      <c r="F11" s="57">
        <v>-2.27</v>
      </c>
      <c r="G11" s="57">
        <v>-0.3</v>
      </c>
      <c r="H11" s="58">
        <v>0.03</v>
      </c>
      <c r="I11" s="56">
        <v>5.3</v>
      </c>
      <c r="J11" s="57">
        <v>-0.27</v>
      </c>
      <c r="K11" s="57">
        <v>3.9</v>
      </c>
      <c r="L11" s="57">
        <v>-1.67</v>
      </c>
      <c r="M11" s="57">
        <v>5.5</v>
      </c>
      <c r="N11" s="58">
        <v>-0.07000000000000028</v>
      </c>
      <c r="O11" s="49" t="s">
        <v>42</v>
      </c>
      <c r="P11" s="46">
        <v>4</v>
      </c>
      <c r="Q11" s="56">
        <v>8.8</v>
      </c>
      <c r="R11" s="57">
        <v>1.72</v>
      </c>
      <c r="S11" s="57">
        <v>8</v>
      </c>
      <c r="T11" s="57">
        <v>0.92</v>
      </c>
      <c r="U11" s="57">
        <v>7.6</v>
      </c>
      <c r="V11" s="58">
        <v>0.52</v>
      </c>
    </row>
    <row r="12" spans="1:22" ht="12.75">
      <c r="A12" s="49" t="s">
        <v>42</v>
      </c>
      <c r="B12" s="46">
        <v>5</v>
      </c>
      <c r="C12" s="56">
        <v>-1.8</v>
      </c>
      <c r="D12" s="57">
        <v>-1.47</v>
      </c>
      <c r="E12" s="57">
        <v>-2</v>
      </c>
      <c r="F12" s="57">
        <v>-1.67</v>
      </c>
      <c r="G12" s="57">
        <v>0</v>
      </c>
      <c r="H12" s="58">
        <v>0.33</v>
      </c>
      <c r="I12" s="56">
        <v>5.8</v>
      </c>
      <c r="J12" s="57">
        <v>0.23</v>
      </c>
      <c r="K12" s="57">
        <v>4.8</v>
      </c>
      <c r="L12" s="57">
        <v>-0.77</v>
      </c>
      <c r="M12" s="57">
        <v>5.3</v>
      </c>
      <c r="N12" s="58">
        <v>-0.27</v>
      </c>
      <c r="O12" s="49" t="s">
        <v>42</v>
      </c>
      <c r="P12" s="46">
        <v>5</v>
      </c>
      <c r="Q12" s="56">
        <v>7.5</v>
      </c>
      <c r="R12" s="57">
        <v>0.42</v>
      </c>
      <c r="S12" s="57">
        <v>8.1</v>
      </c>
      <c r="T12" s="57">
        <v>1.02</v>
      </c>
      <c r="U12" s="57">
        <v>7.8</v>
      </c>
      <c r="V12" s="58">
        <v>0.72</v>
      </c>
    </row>
    <row r="13" spans="1:22" ht="12.75">
      <c r="A13" s="62" t="s">
        <v>42</v>
      </c>
      <c r="B13" s="60">
        <v>5</v>
      </c>
      <c r="C13" s="63">
        <v>-1.2</v>
      </c>
      <c r="D13" s="64">
        <v>-0.87</v>
      </c>
      <c r="E13" s="64">
        <v>-2.5</v>
      </c>
      <c r="F13" s="64">
        <v>-2.17</v>
      </c>
      <c r="G13" s="64">
        <v>0.3</v>
      </c>
      <c r="H13" s="65">
        <v>0.63</v>
      </c>
      <c r="I13" s="63">
        <v>5.5</v>
      </c>
      <c r="J13" s="64">
        <v>-0.07000000000000028</v>
      </c>
      <c r="K13" s="64">
        <v>4.2</v>
      </c>
      <c r="L13" s="64">
        <v>-1.37</v>
      </c>
      <c r="M13" s="64">
        <v>5.6</v>
      </c>
      <c r="N13" s="65">
        <v>0.02999999999999936</v>
      </c>
      <c r="O13" s="62" t="s">
        <v>42</v>
      </c>
      <c r="P13" s="60">
        <v>5</v>
      </c>
      <c r="Q13" s="63">
        <v>7.9</v>
      </c>
      <c r="R13" s="64">
        <v>0.82</v>
      </c>
      <c r="S13" s="64">
        <v>7.5</v>
      </c>
      <c r="T13" s="64">
        <v>0.42</v>
      </c>
      <c r="U13" s="64">
        <v>7.4</v>
      </c>
      <c r="V13" s="65">
        <v>0.32</v>
      </c>
    </row>
    <row r="14" spans="1:22" ht="6" customHeight="1">
      <c r="A14" s="22"/>
      <c r="B14" s="46"/>
      <c r="C14" s="22"/>
      <c r="D14" s="23"/>
      <c r="E14" s="23"/>
      <c r="F14" s="23"/>
      <c r="G14" s="23"/>
      <c r="H14" s="46"/>
      <c r="I14" s="22"/>
      <c r="J14" s="23"/>
      <c r="K14" s="23"/>
      <c r="L14" s="23"/>
      <c r="M14" s="23"/>
      <c r="N14" s="46"/>
      <c r="O14" s="22"/>
      <c r="P14" s="46"/>
      <c r="Q14" s="22"/>
      <c r="R14" s="23"/>
      <c r="S14" s="23"/>
      <c r="T14" s="23"/>
      <c r="U14" s="23"/>
      <c r="V14" s="46"/>
    </row>
    <row r="15" spans="1:22" ht="12.75">
      <c r="A15" s="59" t="s">
        <v>29</v>
      </c>
      <c r="B15" s="60"/>
      <c r="C15" s="96">
        <v>-0.33</v>
      </c>
      <c r="D15" s="97"/>
      <c r="E15" s="97"/>
      <c r="F15" s="97"/>
      <c r="G15" s="97"/>
      <c r="H15" s="98"/>
      <c r="I15" s="96">
        <v>5.57</v>
      </c>
      <c r="J15" s="97"/>
      <c r="K15" s="97"/>
      <c r="L15" s="97"/>
      <c r="M15" s="97"/>
      <c r="N15" s="98"/>
      <c r="O15" s="59" t="s">
        <v>29</v>
      </c>
      <c r="P15" s="60"/>
      <c r="Q15" s="96">
        <v>7.08</v>
      </c>
      <c r="R15" s="97"/>
      <c r="S15" s="97"/>
      <c r="T15" s="97"/>
      <c r="U15" s="97"/>
      <c r="V15" s="98"/>
    </row>
    <row r="16" spans="1:22" ht="12.75">
      <c r="A16" s="81" t="s">
        <v>27</v>
      </c>
      <c r="B16" s="82"/>
      <c r="C16" s="66"/>
      <c r="D16" s="85">
        <f>AVERAGE(D4:D13)</f>
        <v>-0.97</v>
      </c>
      <c r="E16" s="67"/>
      <c r="F16" s="85">
        <f>AVERAGE(F4:F13)</f>
        <v>-2.1100000000000003</v>
      </c>
      <c r="G16" s="67"/>
      <c r="H16" s="79">
        <f>AVERAGE(H4:H13)</f>
        <v>0.059999999999999984</v>
      </c>
      <c r="I16" s="66"/>
      <c r="J16" s="85">
        <f>AVERAGE(J4:J13)</f>
        <v>0.019999999999999896</v>
      </c>
      <c r="K16" s="67"/>
      <c r="L16" s="85">
        <f>AVERAGE(L4:L13)</f>
        <v>-1.02</v>
      </c>
      <c r="M16" s="67"/>
      <c r="N16" s="79">
        <f>AVERAGE(N4:N13)</f>
        <v>0.03999999999999985</v>
      </c>
      <c r="O16" s="81" t="s">
        <v>27</v>
      </c>
      <c r="P16" s="82"/>
      <c r="Q16" s="66"/>
      <c r="R16" s="85">
        <f>AVERAGE(R4:R13)</f>
        <v>1.08</v>
      </c>
      <c r="S16" s="67"/>
      <c r="T16" s="85">
        <f>AVERAGE(T4:T13)</f>
        <v>0.41000000000000003</v>
      </c>
      <c r="U16" s="67"/>
      <c r="V16" s="79">
        <f>AVERAGE(V4:V13)</f>
        <v>0.51</v>
      </c>
    </row>
    <row r="17" spans="1:22" ht="12.75">
      <c r="A17" s="83"/>
      <c r="B17" s="61"/>
      <c r="C17" s="71"/>
      <c r="D17" s="87"/>
      <c r="E17" s="72"/>
      <c r="F17" s="87"/>
      <c r="G17" s="72"/>
      <c r="H17" s="80"/>
      <c r="I17" s="71"/>
      <c r="J17" s="87"/>
      <c r="K17" s="72"/>
      <c r="L17" s="87"/>
      <c r="M17" s="72"/>
      <c r="N17" s="80"/>
      <c r="O17" s="83"/>
      <c r="P17" s="61"/>
      <c r="Q17" s="71"/>
      <c r="R17" s="87"/>
      <c r="S17" s="72"/>
      <c r="T17" s="87"/>
      <c r="U17" s="72"/>
      <c r="V17" s="80"/>
    </row>
    <row r="18" spans="1:22" ht="12.75">
      <c r="A18" s="90" t="s">
        <v>28</v>
      </c>
      <c r="B18" s="91"/>
      <c r="C18" s="88">
        <f>STDEV(C4:C13)</f>
        <v>0.7972173828734269</v>
      </c>
      <c r="D18" s="67"/>
      <c r="E18" s="85">
        <f>STDEV(E4:E13)</f>
        <v>0.707420981060388</v>
      </c>
      <c r="F18" s="67"/>
      <c r="G18" s="85">
        <f>STDEV(G4:G13)</f>
        <v>0.6325433669805661</v>
      </c>
      <c r="H18" s="68"/>
      <c r="I18" s="88">
        <f>STDEV(I4:I13)</f>
        <v>0.7607744592044285</v>
      </c>
      <c r="J18" s="67"/>
      <c r="K18" s="85">
        <f>STDEV(K4:K13)</f>
        <v>0.4301162633521303</v>
      </c>
      <c r="L18" s="67"/>
      <c r="M18" s="85">
        <f>STDEV(M4:M13)</f>
        <v>0.24244128727958794</v>
      </c>
      <c r="N18" s="68"/>
      <c r="O18" s="90" t="s">
        <v>28</v>
      </c>
      <c r="P18" s="91"/>
      <c r="Q18" s="88">
        <f>STDEV(Q4:Q13)</f>
        <v>0.6653319973266415</v>
      </c>
      <c r="R18" s="67"/>
      <c r="S18" s="85">
        <f>STDEV(S4:S13)</f>
        <v>0.7504813270310131</v>
      </c>
      <c r="T18" s="67"/>
      <c r="U18" s="85">
        <f>STDEV(U4:U13)</f>
        <v>0.21832697191746855</v>
      </c>
      <c r="V18" s="68"/>
    </row>
    <row r="19" spans="1:22" ht="13.5" thickBot="1">
      <c r="A19" s="92"/>
      <c r="B19" s="93"/>
      <c r="C19" s="89"/>
      <c r="D19" s="69"/>
      <c r="E19" s="86"/>
      <c r="F19" s="69"/>
      <c r="G19" s="86"/>
      <c r="H19" s="70"/>
      <c r="I19" s="89"/>
      <c r="J19" s="69"/>
      <c r="K19" s="86"/>
      <c r="L19" s="69"/>
      <c r="M19" s="86"/>
      <c r="N19" s="70"/>
      <c r="O19" s="92"/>
      <c r="P19" s="93"/>
      <c r="Q19" s="89"/>
      <c r="R19" s="69"/>
      <c r="S19" s="86"/>
      <c r="T19" s="69"/>
      <c r="U19" s="86"/>
      <c r="V19" s="70"/>
    </row>
    <row r="21" spans="9:11" ht="12.75">
      <c r="I21" s="73"/>
      <c r="J21" s="73" t="s">
        <v>27</v>
      </c>
      <c r="K21" s="73" t="s">
        <v>21</v>
      </c>
    </row>
    <row r="22" spans="9:11" ht="12.75">
      <c r="I22" s="2" t="s">
        <v>30</v>
      </c>
      <c r="J22" s="4">
        <f>AVERAGE(D16,J16,R16)</f>
        <v>0.043333333333333335</v>
      </c>
      <c r="K22" s="4">
        <f>STDEV(C4:C13,I4:I13,Q4:Q13)</f>
        <v>4.125091430543671</v>
      </c>
    </row>
    <row r="23" spans="9:11" ht="12.75">
      <c r="I23" s="2" t="s">
        <v>31</v>
      </c>
      <c r="J23" s="4">
        <f>AVERAGE(F16,L16,T16)</f>
        <v>-0.9066666666666667</v>
      </c>
      <c r="K23" s="4">
        <f>STDEV(E4:E13,K4:K13,S4:S13)</f>
        <v>4.2814757365607745</v>
      </c>
    </row>
    <row r="24" spans="9:11" ht="12.75">
      <c r="I24" s="2" t="s">
        <v>32</v>
      </c>
      <c r="J24" s="4">
        <f>AVERAGE(H16,N16,V16)</f>
        <v>0.20333333333333328</v>
      </c>
      <c r="K24" s="4">
        <f>STDEV(G4:G13,M4:M13,U4:U13)</f>
        <v>3.4180403742495513</v>
      </c>
    </row>
  </sheetData>
  <mergeCells count="39">
    <mergeCell ref="C1:H1"/>
    <mergeCell ref="I1:N1"/>
    <mergeCell ref="Q1:V1"/>
    <mergeCell ref="C2:D2"/>
    <mergeCell ref="E2:F2"/>
    <mergeCell ref="G2:H2"/>
    <mergeCell ref="I2:J2"/>
    <mergeCell ref="K2:L2"/>
    <mergeCell ref="M2:N2"/>
    <mergeCell ref="Q2:R2"/>
    <mergeCell ref="S2:T2"/>
    <mergeCell ref="U2:V2"/>
    <mergeCell ref="A3:B3"/>
    <mergeCell ref="C15:H15"/>
    <mergeCell ref="I15:N15"/>
    <mergeCell ref="Q15:V15"/>
    <mergeCell ref="A18:B19"/>
    <mergeCell ref="C18:C19"/>
    <mergeCell ref="E18:E19"/>
    <mergeCell ref="G18:G19"/>
    <mergeCell ref="I18:I19"/>
    <mergeCell ref="K18:K19"/>
    <mergeCell ref="M18:M19"/>
    <mergeCell ref="Q18:Q19"/>
    <mergeCell ref="O18:P19"/>
    <mergeCell ref="S18:S19"/>
    <mergeCell ref="U18:U19"/>
    <mergeCell ref="D16:D17"/>
    <mergeCell ref="F16:F17"/>
    <mergeCell ref="H16:H17"/>
    <mergeCell ref="J16:J17"/>
    <mergeCell ref="L16:L17"/>
    <mergeCell ref="N16:N17"/>
    <mergeCell ref="R16:R17"/>
    <mergeCell ref="T16:T17"/>
    <mergeCell ref="V16:V17"/>
    <mergeCell ref="A16:B17"/>
    <mergeCell ref="O3:P3"/>
    <mergeCell ref="O16:P17"/>
  </mergeCells>
  <printOptions/>
  <pageMargins left="0.75" right="0.75" top="1" bottom="1" header="0.5" footer="0.5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zoomScaleSheetLayoutView="25" workbookViewId="0" topLeftCell="A6">
      <selection activeCell="J33" sqref="J33"/>
    </sheetView>
  </sheetViews>
  <sheetFormatPr defaultColWidth="9.140625" defaultRowHeight="12.75"/>
  <cols>
    <col min="1" max="1" width="5.57421875" style="0" customWidth="1"/>
    <col min="2" max="2" width="5.7109375" style="0" customWidth="1"/>
    <col min="10" max="10" width="19.7109375" style="0" customWidth="1"/>
  </cols>
  <sheetData>
    <row r="1" ht="12.75">
      <c r="A1" s="2" t="s">
        <v>43</v>
      </c>
    </row>
    <row r="2" ht="13.5" thickBot="1"/>
    <row r="3" spans="1:14" ht="12.75">
      <c r="A3" s="47"/>
      <c r="B3" s="45"/>
      <c r="C3" s="99" t="s">
        <v>22</v>
      </c>
      <c r="D3" s="100"/>
      <c r="E3" s="100"/>
      <c r="F3" s="100"/>
      <c r="G3" s="100"/>
      <c r="H3" s="101"/>
      <c r="I3" s="99" t="s">
        <v>24</v>
      </c>
      <c r="J3" s="100"/>
      <c r="K3" s="100"/>
      <c r="L3" s="100"/>
      <c r="M3" s="100"/>
      <c r="N3" s="101"/>
    </row>
    <row r="4" spans="1:14" ht="12.75">
      <c r="A4" s="26"/>
      <c r="B4" s="48"/>
      <c r="C4" s="102" t="s">
        <v>25</v>
      </c>
      <c r="D4" s="94"/>
      <c r="E4" s="94" t="s">
        <v>23</v>
      </c>
      <c r="F4" s="94"/>
      <c r="G4" s="94" t="s">
        <v>32</v>
      </c>
      <c r="H4" s="95"/>
      <c r="I4" s="102" t="s">
        <v>25</v>
      </c>
      <c r="J4" s="94"/>
      <c r="K4" s="94" t="s">
        <v>23</v>
      </c>
      <c r="L4" s="94"/>
      <c r="M4" s="94" t="s">
        <v>32</v>
      </c>
      <c r="N4" s="95"/>
    </row>
    <row r="5" spans="1:14" ht="12.75">
      <c r="A5" s="38" t="s">
        <v>41</v>
      </c>
      <c r="B5" s="84"/>
      <c r="C5" s="50" t="s">
        <v>12</v>
      </c>
      <c r="D5" s="51" t="s">
        <v>16</v>
      </c>
      <c r="E5" s="51" t="s">
        <v>12</v>
      </c>
      <c r="F5" s="51" t="s">
        <v>16</v>
      </c>
      <c r="G5" s="51" t="s">
        <v>12</v>
      </c>
      <c r="H5" s="52" t="s">
        <v>16</v>
      </c>
      <c r="I5" s="50" t="s">
        <v>12</v>
      </c>
      <c r="J5" s="51" t="s">
        <v>16</v>
      </c>
      <c r="K5" s="51" t="s">
        <v>12</v>
      </c>
      <c r="L5" s="51" t="s">
        <v>16</v>
      </c>
      <c r="M5" s="51" t="s">
        <v>12</v>
      </c>
      <c r="N5" s="52" t="s">
        <v>16</v>
      </c>
    </row>
    <row r="6" spans="1:14" ht="12.75">
      <c r="A6" s="49" t="s">
        <v>42</v>
      </c>
      <c r="B6" s="46">
        <v>1</v>
      </c>
      <c r="C6" s="53">
        <v>-1.3</v>
      </c>
      <c r="D6" s="54">
        <v>-0.97</v>
      </c>
      <c r="E6" s="54">
        <v>-3.4</v>
      </c>
      <c r="F6" s="54">
        <v>-3.07</v>
      </c>
      <c r="G6" s="54">
        <v>0.4</v>
      </c>
      <c r="H6" s="55">
        <v>0.73</v>
      </c>
      <c r="I6" s="53">
        <v>5.6</v>
      </c>
      <c r="J6" s="54">
        <v>0.02999999999999936</v>
      </c>
      <c r="K6" s="54">
        <v>4.8</v>
      </c>
      <c r="L6" s="54">
        <v>-0.77</v>
      </c>
      <c r="M6" s="54">
        <v>5.8</v>
      </c>
      <c r="N6" s="55">
        <v>0.23</v>
      </c>
    </row>
    <row r="7" spans="1:14" ht="12.75">
      <c r="A7" s="49" t="s">
        <v>42</v>
      </c>
      <c r="B7" s="46">
        <v>1</v>
      </c>
      <c r="C7" s="56">
        <v>-2</v>
      </c>
      <c r="D7" s="57">
        <v>-1.67</v>
      </c>
      <c r="E7" s="57">
        <v>-2.3</v>
      </c>
      <c r="F7" s="57">
        <v>-1.97</v>
      </c>
      <c r="G7" s="57">
        <v>0.7</v>
      </c>
      <c r="H7" s="58">
        <v>1.03</v>
      </c>
      <c r="I7" s="56">
        <v>6.9</v>
      </c>
      <c r="J7" s="57">
        <v>1.33</v>
      </c>
      <c r="K7" s="57">
        <v>4.4</v>
      </c>
      <c r="L7" s="57">
        <v>-1.17</v>
      </c>
      <c r="M7" s="57">
        <v>5.4</v>
      </c>
      <c r="N7" s="58">
        <v>-0.17</v>
      </c>
    </row>
    <row r="8" spans="1:14" ht="12.75">
      <c r="A8" s="49" t="s">
        <v>42</v>
      </c>
      <c r="B8" s="46">
        <v>2</v>
      </c>
      <c r="C8" s="56">
        <v>-2.5</v>
      </c>
      <c r="D8" s="57">
        <v>-2.17</v>
      </c>
      <c r="E8" s="57">
        <v>-2.7</v>
      </c>
      <c r="F8" s="57">
        <v>-2.37</v>
      </c>
      <c r="G8" s="57">
        <v>-1</v>
      </c>
      <c r="H8" s="58">
        <v>-0.67</v>
      </c>
      <c r="I8" s="56">
        <v>6.2</v>
      </c>
      <c r="J8" s="57">
        <v>0.63</v>
      </c>
      <c r="K8" s="57">
        <v>3.9</v>
      </c>
      <c r="L8" s="57">
        <v>-1.67</v>
      </c>
      <c r="M8" s="57">
        <v>5.6</v>
      </c>
      <c r="N8" s="58">
        <v>0.02999999999999936</v>
      </c>
    </row>
    <row r="9" spans="1:14" ht="12.75">
      <c r="A9" s="49" t="s">
        <v>42</v>
      </c>
      <c r="B9" s="46">
        <v>2</v>
      </c>
      <c r="C9" s="56">
        <v>-1.9</v>
      </c>
      <c r="D9" s="57">
        <v>-1.57</v>
      </c>
      <c r="E9" s="57">
        <v>-2.9</v>
      </c>
      <c r="F9" s="57">
        <v>-2.57</v>
      </c>
      <c r="G9" s="57">
        <v>-1.3</v>
      </c>
      <c r="H9" s="58">
        <v>-0.97</v>
      </c>
      <c r="I9" s="56">
        <v>5.7</v>
      </c>
      <c r="J9" s="57">
        <v>0.13</v>
      </c>
      <c r="K9" s="57">
        <v>5</v>
      </c>
      <c r="L9" s="57">
        <v>-0.57</v>
      </c>
      <c r="M9" s="57">
        <v>5.9</v>
      </c>
      <c r="N9" s="58">
        <v>0.33</v>
      </c>
    </row>
    <row r="10" spans="1:14" ht="12.75">
      <c r="A10" s="49" t="s">
        <v>42</v>
      </c>
      <c r="B10" s="46">
        <v>3</v>
      </c>
      <c r="C10" s="56">
        <v>-0.7</v>
      </c>
      <c r="D10" s="57">
        <v>-0.37</v>
      </c>
      <c r="E10" s="57">
        <v>-1</v>
      </c>
      <c r="F10" s="57">
        <v>-0.67</v>
      </c>
      <c r="G10" s="57">
        <v>-0.4</v>
      </c>
      <c r="H10" s="58">
        <v>-0.07</v>
      </c>
      <c r="I10" s="56">
        <v>5.9</v>
      </c>
      <c r="J10" s="57">
        <v>0.33</v>
      </c>
      <c r="K10" s="57">
        <v>5.1</v>
      </c>
      <c r="L10" s="57">
        <v>-0.47000000000000064</v>
      </c>
      <c r="M10" s="57">
        <v>6</v>
      </c>
      <c r="N10" s="58">
        <v>0.43</v>
      </c>
    </row>
    <row r="11" spans="1:14" ht="12.75">
      <c r="A11" s="49" t="s">
        <v>42</v>
      </c>
      <c r="B11" s="46">
        <v>3</v>
      </c>
      <c r="C11" s="56">
        <v>0.3</v>
      </c>
      <c r="D11" s="57">
        <v>0.63</v>
      </c>
      <c r="E11" s="57">
        <v>-1.8</v>
      </c>
      <c r="F11" s="57">
        <v>-1.47</v>
      </c>
      <c r="G11" s="57">
        <v>-0.4</v>
      </c>
      <c r="H11" s="58">
        <v>-0.07</v>
      </c>
      <c r="I11" s="56">
        <v>4</v>
      </c>
      <c r="J11" s="57">
        <v>-1.57</v>
      </c>
      <c r="K11" s="57">
        <v>4.7</v>
      </c>
      <c r="L11" s="57">
        <v>-0.87</v>
      </c>
      <c r="M11" s="57">
        <v>5.7</v>
      </c>
      <c r="N11" s="58">
        <v>0.13</v>
      </c>
    </row>
    <row r="12" spans="1:14" ht="12.75">
      <c r="A12" s="49" t="s">
        <v>42</v>
      </c>
      <c r="B12" s="46">
        <v>4</v>
      </c>
      <c r="C12" s="56">
        <v>-1</v>
      </c>
      <c r="D12" s="57">
        <v>-0.67</v>
      </c>
      <c r="E12" s="57">
        <v>-3.2</v>
      </c>
      <c r="F12" s="57">
        <v>-2.87</v>
      </c>
      <c r="G12" s="57">
        <v>-0.7</v>
      </c>
      <c r="H12" s="58">
        <v>-0.37</v>
      </c>
      <c r="I12" s="56">
        <v>5</v>
      </c>
      <c r="J12" s="57">
        <v>-0.57</v>
      </c>
      <c r="K12" s="57">
        <v>4.7</v>
      </c>
      <c r="L12" s="57">
        <v>-0.87</v>
      </c>
      <c r="M12" s="57">
        <v>5.3</v>
      </c>
      <c r="N12" s="58">
        <v>-0.27</v>
      </c>
    </row>
    <row r="13" spans="1:14" ht="12.75">
      <c r="A13" s="49" t="s">
        <v>42</v>
      </c>
      <c r="B13" s="46">
        <v>4</v>
      </c>
      <c r="C13" s="56">
        <v>-0.9</v>
      </c>
      <c r="D13" s="57">
        <v>-0.57</v>
      </c>
      <c r="E13" s="57">
        <v>-2.6</v>
      </c>
      <c r="F13" s="57">
        <v>-2.27</v>
      </c>
      <c r="G13" s="57">
        <v>-0.3</v>
      </c>
      <c r="H13" s="58">
        <v>0.03</v>
      </c>
      <c r="I13" s="56">
        <v>5.3</v>
      </c>
      <c r="J13" s="57">
        <v>-0.27</v>
      </c>
      <c r="K13" s="57">
        <v>3.9</v>
      </c>
      <c r="L13" s="57">
        <v>-1.67</v>
      </c>
      <c r="M13" s="57">
        <v>5.5</v>
      </c>
      <c r="N13" s="58">
        <v>-0.07000000000000028</v>
      </c>
    </row>
    <row r="14" spans="1:14" ht="12.75">
      <c r="A14" s="49" t="s">
        <v>42</v>
      </c>
      <c r="B14" s="46">
        <v>5</v>
      </c>
      <c r="C14" s="56">
        <v>-1.8</v>
      </c>
      <c r="D14" s="57">
        <v>-1.47</v>
      </c>
      <c r="E14" s="57">
        <v>-2</v>
      </c>
      <c r="F14" s="57">
        <v>-1.67</v>
      </c>
      <c r="G14" s="57">
        <v>0</v>
      </c>
      <c r="H14" s="58">
        <v>0.33</v>
      </c>
      <c r="I14" s="56">
        <v>5.8</v>
      </c>
      <c r="J14" s="57">
        <v>0.23</v>
      </c>
      <c r="K14" s="57">
        <v>4.8</v>
      </c>
      <c r="L14" s="57">
        <v>-0.77</v>
      </c>
      <c r="M14" s="57">
        <v>5.3</v>
      </c>
      <c r="N14" s="58">
        <v>-0.27</v>
      </c>
    </row>
    <row r="15" spans="1:14" ht="12.75">
      <c r="A15" s="62" t="s">
        <v>42</v>
      </c>
      <c r="B15" s="60">
        <v>5</v>
      </c>
      <c r="C15" s="63">
        <v>-1.2</v>
      </c>
      <c r="D15" s="64">
        <v>-0.87</v>
      </c>
      <c r="E15" s="64">
        <v>-2.5</v>
      </c>
      <c r="F15" s="64">
        <v>-2.17</v>
      </c>
      <c r="G15" s="64">
        <v>0.3</v>
      </c>
      <c r="H15" s="65">
        <v>0.63</v>
      </c>
      <c r="I15" s="63">
        <v>5.5</v>
      </c>
      <c r="J15" s="64">
        <v>-0.07000000000000028</v>
      </c>
      <c r="K15" s="64">
        <v>4.2</v>
      </c>
      <c r="L15" s="64">
        <v>-1.37</v>
      </c>
      <c r="M15" s="64">
        <v>5.6</v>
      </c>
      <c r="N15" s="65">
        <v>0.02999999999999936</v>
      </c>
    </row>
    <row r="16" spans="1:14" ht="12.75">
      <c r="A16" s="22"/>
      <c r="B16" s="46"/>
      <c r="C16" s="22"/>
      <c r="D16" s="23"/>
      <c r="E16" s="23"/>
      <c r="F16" s="23"/>
      <c r="G16" s="23"/>
      <c r="H16" s="46"/>
      <c r="I16" s="22"/>
      <c r="J16" s="23"/>
      <c r="K16" s="23"/>
      <c r="L16" s="23"/>
      <c r="M16" s="23"/>
      <c r="N16" s="46"/>
    </row>
    <row r="17" spans="1:14" ht="12.75">
      <c r="A17" s="59" t="s">
        <v>29</v>
      </c>
      <c r="B17" s="60"/>
      <c r="C17" s="96">
        <v>-0.33</v>
      </c>
      <c r="D17" s="97"/>
      <c r="E17" s="97"/>
      <c r="F17" s="97"/>
      <c r="G17" s="97"/>
      <c r="H17" s="98"/>
      <c r="I17" s="96">
        <v>5.57</v>
      </c>
      <c r="J17" s="97"/>
      <c r="K17" s="97"/>
      <c r="L17" s="97"/>
      <c r="M17" s="97"/>
      <c r="N17" s="98"/>
    </row>
    <row r="18" spans="1:14" ht="12.75">
      <c r="A18" s="81" t="s">
        <v>27</v>
      </c>
      <c r="B18" s="82"/>
      <c r="C18" s="66"/>
      <c r="D18" s="85">
        <f>AVERAGE(D6:D15)</f>
        <v>-0.97</v>
      </c>
      <c r="E18" s="67"/>
      <c r="F18" s="85">
        <f>AVERAGE(F6:F15)</f>
        <v>-2.1100000000000003</v>
      </c>
      <c r="G18" s="67"/>
      <c r="H18" s="79">
        <f>AVERAGE(H6:H15)</f>
        <v>0.059999999999999984</v>
      </c>
      <c r="I18" s="66"/>
      <c r="J18" s="85">
        <f>AVERAGE(J6:J15)</f>
        <v>0.019999999999999896</v>
      </c>
      <c r="K18" s="67"/>
      <c r="L18" s="85">
        <f>AVERAGE(L6:L15)</f>
        <v>-1.02</v>
      </c>
      <c r="M18" s="67"/>
      <c r="N18" s="79">
        <f>AVERAGE(N6:N15)</f>
        <v>0.03999999999999985</v>
      </c>
    </row>
    <row r="19" spans="1:14" ht="12.75">
      <c r="A19" s="83"/>
      <c r="B19" s="61"/>
      <c r="C19" s="71"/>
      <c r="D19" s="87"/>
      <c r="E19" s="72"/>
      <c r="F19" s="87"/>
      <c r="G19" s="72"/>
      <c r="H19" s="80"/>
      <c r="I19" s="71"/>
      <c r="J19" s="87"/>
      <c r="K19" s="72"/>
      <c r="L19" s="87"/>
      <c r="M19" s="72"/>
      <c r="N19" s="80"/>
    </row>
    <row r="20" spans="1:14" ht="12.75">
      <c r="A20" s="90" t="s">
        <v>28</v>
      </c>
      <c r="B20" s="91"/>
      <c r="C20" s="88">
        <f>STDEV(C6:C15)</f>
        <v>0.7972173828734269</v>
      </c>
      <c r="D20" s="67"/>
      <c r="E20" s="85">
        <f>STDEV(E6:E15)</f>
        <v>0.707420981060388</v>
      </c>
      <c r="F20" s="67"/>
      <c r="G20" s="85">
        <f>STDEV(G6:G15)</f>
        <v>0.6325433669805661</v>
      </c>
      <c r="H20" s="68"/>
      <c r="I20" s="88">
        <f>STDEV(I6:I15)</f>
        <v>0.7607744592044285</v>
      </c>
      <c r="J20" s="67"/>
      <c r="K20" s="85">
        <f>STDEV(K6:K15)</f>
        <v>0.4301162633521303</v>
      </c>
      <c r="L20" s="67"/>
      <c r="M20" s="85">
        <f>STDEV(M6:M15)</f>
        <v>0.24244128727958794</v>
      </c>
      <c r="N20" s="68"/>
    </row>
    <row r="21" spans="1:14" ht="13.5" thickBot="1">
      <c r="A21" s="92"/>
      <c r="B21" s="93"/>
      <c r="C21" s="89"/>
      <c r="D21" s="69"/>
      <c r="E21" s="86"/>
      <c r="F21" s="69"/>
      <c r="G21" s="86"/>
      <c r="H21" s="70"/>
      <c r="I21" s="89"/>
      <c r="J21" s="69"/>
      <c r="K21" s="86"/>
      <c r="L21" s="69"/>
      <c r="M21" s="86"/>
      <c r="N21" s="70"/>
    </row>
    <row r="22" ht="13.5" thickBot="1"/>
    <row r="23" spans="1:8" ht="12.75">
      <c r="A23" s="47"/>
      <c r="B23" s="45"/>
      <c r="C23" s="99" t="s">
        <v>26</v>
      </c>
      <c r="D23" s="100"/>
      <c r="E23" s="100"/>
      <c r="F23" s="100"/>
      <c r="G23" s="100"/>
      <c r="H23" s="101"/>
    </row>
    <row r="24" spans="1:11" ht="12.75">
      <c r="A24" s="26"/>
      <c r="B24" s="48"/>
      <c r="C24" s="102" t="s">
        <v>25</v>
      </c>
      <c r="D24" s="94"/>
      <c r="E24" s="94" t="s">
        <v>23</v>
      </c>
      <c r="F24" s="94"/>
      <c r="G24" s="94" t="s">
        <v>32</v>
      </c>
      <c r="H24" s="95"/>
      <c r="J24" s="103" t="s">
        <v>44</v>
      </c>
      <c r="K24">
        <f>(D18+J18+D38)/3</f>
        <v>0.043333333333333335</v>
      </c>
    </row>
    <row r="25" spans="1:11" ht="12.75">
      <c r="A25" s="38" t="s">
        <v>41</v>
      </c>
      <c r="B25" s="84"/>
      <c r="C25" s="50" t="s">
        <v>12</v>
      </c>
      <c r="D25" s="51" t="s">
        <v>16</v>
      </c>
      <c r="E25" s="51" t="s">
        <v>12</v>
      </c>
      <c r="F25" s="51" t="s">
        <v>16</v>
      </c>
      <c r="G25" s="51" t="s">
        <v>12</v>
      </c>
      <c r="H25" s="52" t="s">
        <v>16</v>
      </c>
      <c r="J25" s="104" t="s">
        <v>45</v>
      </c>
      <c r="K25">
        <f>(F18+L18+F38)/3</f>
        <v>-0.9066666666666667</v>
      </c>
    </row>
    <row r="26" spans="1:11" ht="12.75">
      <c r="A26" s="49" t="s">
        <v>42</v>
      </c>
      <c r="B26" s="46">
        <v>1</v>
      </c>
      <c r="C26" s="53">
        <v>9.4</v>
      </c>
      <c r="D26" s="54">
        <v>2.32</v>
      </c>
      <c r="E26" s="54">
        <v>6.9</v>
      </c>
      <c r="F26" s="54">
        <v>-0.18</v>
      </c>
      <c r="G26" s="54">
        <v>7.7</v>
      </c>
      <c r="H26" s="55">
        <v>0.62</v>
      </c>
      <c r="J26" s="103" t="s">
        <v>46</v>
      </c>
      <c r="K26">
        <f>(H18+N18+H38)/3</f>
        <v>0.20333333333333328</v>
      </c>
    </row>
    <row r="27" spans="1:10" ht="12.75">
      <c r="A27" s="49" t="s">
        <v>42</v>
      </c>
      <c r="B27" s="46">
        <v>1</v>
      </c>
      <c r="C27" s="56">
        <v>7.3</v>
      </c>
      <c r="D27" s="57">
        <v>0.22</v>
      </c>
      <c r="E27" s="57">
        <v>7.8</v>
      </c>
      <c r="F27" s="57">
        <v>0.72</v>
      </c>
      <c r="G27" s="57">
        <v>7.2</v>
      </c>
      <c r="H27" s="58">
        <v>0.12</v>
      </c>
      <c r="J27" s="103"/>
    </row>
    <row r="28" spans="1:11" ht="12.75">
      <c r="A28" s="49" t="s">
        <v>42</v>
      </c>
      <c r="B28" s="46">
        <v>2</v>
      </c>
      <c r="C28" s="56">
        <v>8.2</v>
      </c>
      <c r="D28" s="57">
        <v>1.12</v>
      </c>
      <c r="E28" s="57">
        <v>7.5</v>
      </c>
      <c r="F28" s="57">
        <v>0.42</v>
      </c>
      <c r="G28" s="57">
        <v>7.9</v>
      </c>
      <c r="H28" s="58">
        <v>0.82</v>
      </c>
      <c r="J28" s="103" t="s">
        <v>47</v>
      </c>
      <c r="K28">
        <f>(C20^2+I20^2+C40^2)^1/2</f>
        <v>0.8285000000000026</v>
      </c>
    </row>
    <row r="29" spans="1:11" ht="12.75">
      <c r="A29" s="49" t="s">
        <v>42</v>
      </c>
      <c r="B29" s="46">
        <v>2</v>
      </c>
      <c r="C29" s="56">
        <v>8.8</v>
      </c>
      <c r="D29" s="57">
        <v>1.72</v>
      </c>
      <c r="E29" s="57">
        <v>8.9</v>
      </c>
      <c r="F29" s="57">
        <v>1.82</v>
      </c>
      <c r="G29" s="57">
        <v>7.6</v>
      </c>
      <c r="H29" s="58">
        <v>0.52</v>
      </c>
      <c r="J29" s="103" t="s">
        <v>48</v>
      </c>
      <c r="K29">
        <f>(E20^2+K20^2+E40^2)^1/2</f>
        <v>0.6243333333333357</v>
      </c>
    </row>
    <row r="30" spans="1:11" ht="12.75">
      <c r="A30" s="49" t="s">
        <v>42</v>
      </c>
      <c r="B30" s="46">
        <v>3</v>
      </c>
      <c r="C30" s="56">
        <v>7.6</v>
      </c>
      <c r="D30" s="57">
        <v>0.52</v>
      </c>
      <c r="E30" s="57">
        <v>6.9</v>
      </c>
      <c r="F30" s="57">
        <v>-0.18</v>
      </c>
      <c r="G30" s="57">
        <v>7.5</v>
      </c>
      <c r="H30" s="58">
        <v>0.42</v>
      </c>
      <c r="J30" s="103" t="s">
        <v>49</v>
      </c>
      <c r="K30">
        <f>(G20^2+M20^2+G40^2)^1/2</f>
        <v>0.253277777777773</v>
      </c>
    </row>
    <row r="31" spans="1:8" ht="12.75">
      <c r="A31" s="49" t="s">
        <v>42</v>
      </c>
      <c r="B31" s="46">
        <v>3</v>
      </c>
      <c r="C31" s="56">
        <v>7.9</v>
      </c>
      <c r="D31" s="57">
        <v>0.82</v>
      </c>
      <c r="E31" s="57">
        <v>6.3</v>
      </c>
      <c r="F31" s="57">
        <v>-0.78</v>
      </c>
      <c r="G31" s="57">
        <v>7.8</v>
      </c>
      <c r="H31" s="58">
        <v>0.72</v>
      </c>
    </row>
    <row r="32" spans="1:8" ht="12.75">
      <c r="A32" s="49" t="s">
        <v>42</v>
      </c>
      <c r="B32" s="46">
        <v>4</v>
      </c>
      <c r="C32" s="56">
        <v>8.2</v>
      </c>
      <c r="D32" s="57">
        <v>1.12</v>
      </c>
      <c r="E32" s="57">
        <v>7</v>
      </c>
      <c r="F32" s="57">
        <v>-0.08000000000000007</v>
      </c>
      <c r="G32" s="57">
        <v>7.4</v>
      </c>
      <c r="H32" s="58">
        <v>0.32</v>
      </c>
    </row>
    <row r="33" spans="1:8" ht="12.75">
      <c r="A33" s="49" t="s">
        <v>42</v>
      </c>
      <c r="B33" s="46">
        <v>4</v>
      </c>
      <c r="C33" s="56">
        <v>8.8</v>
      </c>
      <c r="D33" s="57">
        <v>1.72</v>
      </c>
      <c r="E33" s="57">
        <v>8</v>
      </c>
      <c r="F33" s="57">
        <v>0.92</v>
      </c>
      <c r="G33" s="57">
        <v>7.6</v>
      </c>
      <c r="H33" s="58">
        <v>0.52</v>
      </c>
    </row>
    <row r="34" spans="1:8" ht="12.75">
      <c r="A34" s="49" t="s">
        <v>42</v>
      </c>
      <c r="B34" s="46">
        <v>5</v>
      </c>
      <c r="C34" s="56">
        <v>7.5</v>
      </c>
      <c r="D34" s="57">
        <v>0.42</v>
      </c>
      <c r="E34" s="57">
        <v>8.1</v>
      </c>
      <c r="F34" s="57">
        <v>1.02</v>
      </c>
      <c r="G34" s="57">
        <v>7.8</v>
      </c>
      <c r="H34" s="58">
        <v>0.72</v>
      </c>
    </row>
    <row r="35" spans="1:8" ht="12.75">
      <c r="A35" s="62" t="s">
        <v>42</v>
      </c>
      <c r="B35" s="60">
        <v>5</v>
      </c>
      <c r="C35" s="63">
        <v>7.9</v>
      </c>
      <c r="D35" s="64">
        <v>0.82</v>
      </c>
      <c r="E35" s="64">
        <v>7.5</v>
      </c>
      <c r="F35" s="64">
        <v>0.42</v>
      </c>
      <c r="G35" s="64">
        <v>7.4</v>
      </c>
      <c r="H35" s="65">
        <v>0.32</v>
      </c>
    </row>
    <row r="36" spans="1:8" ht="12.75">
      <c r="A36" s="22"/>
      <c r="B36" s="46"/>
      <c r="C36" s="22"/>
      <c r="D36" s="23"/>
      <c r="E36" s="23"/>
      <c r="F36" s="23"/>
      <c r="G36" s="23"/>
      <c r="H36" s="46"/>
    </row>
    <row r="37" spans="1:8" ht="12.75">
      <c r="A37" s="59" t="s">
        <v>29</v>
      </c>
      <c r="B37" s="60"/>
      <c r="C37" s="96">
        <v>7.08</v>
      </c>
      <c r="D37" s="97"/>
      <c r="E37" s="97"/>
      <c r="F37" s="97"/>
      <c r="G37" s="97"/>
      <c r="H37" s="98"/>
    </row>
    <row r="38" spans="1:8" ht="12.75">
      <c r="A38" s="81" t="s">
        <v>27</v>
      </c>
      <c r="B38" s="82"/>
      <c r="C38" s="66"/>
      <c r="D38" s="85">
        <f>AVERAGE(D26:D35)</f>
        <v>1.08</v>
      </c>
      <c r="E38" s="67"/>
      <c r="F38" s="85">
        <f>AVERAGE(F26:F35)</f>
        <v>0.41000000000000003</v>
      </c>
      <c r="G38" s="67"/>
      <c r="H38" s="79">
        <f>AVERAGE(H26:H35)</f>
        <v>0.51</v>
      </c>
    </row>
    <row r="39" spans="1:8" ht="12.75">
      <c r="A39" s="83"/>
      <c r="B39" s="61"/>
      <c r="C39" s="71"/>
      <c r="D39" s="87"/>
      <c r="E39" s="72"/>
      <c r="F39" s="87"/>
      <c r="G39" s="72"/>
      <c r="H39" s="80"/>
    </row>
    <row r="40" spans="1:8" ht="12.75">
      <c r="A40" s="90" t="s">
        <v>28</v>
      </c>
      <c r="B40" s="91"/>
      <c r="C40" s="88">
        <f>STDEV(C26:C35)</f>
        <v>0.6653319973266415</v>
      </c>
      <c r="D40" s="67"/>
      <c r="E40" s="85">
        <f>STDEV(E26:E35)</f>
        <v>0.7504813270310131</v>
      </c>
      <c r="F40" s="67"/>
      <c r="G40" s="85">
        <f>STDEV(G26:G35)</f>
        <v>0.21832697191746855</v>
      </c>
      <c r="H40" s="68"/>
    </row>
    <row r="41" spans="1:8" ht="13.5" thickBot="1">
      <c r="A41" s="92"/>
      <c r="B41" s="93"/>
      <c r="C41" s="89"/>
      <c r="D41" s="69"/>
      <c r="E41" s="86"/>
      <c r="F41" s="69"/>
      <c r="G41" s="86"/>
      <c r="H41" s="70"/>
    </row>
  </sheetData>
  <mergeCells count="39">
    <mergeCell ref="C3:H3"/>
    <mergeCell ref="I3:N3"/>
    <mergeCell ref="C4:D4"/>
    <mergeCell ref="E4:F4"/>
    <mergeCell ref="G4:H4"/>
    <mergeCell ref="I4:J4"/>
    <mergeCell ref="K4:L4"/>
    <mergeCell ref="M4:N4"/>
    <mergeCell ref="A5:B5"/>
    <mergeCell ref="C17:H17"/>
    <mergeCell ref="I17:N17"/>
    <mergeCell ref="A18:B19"/>
    <mergeCell ref="D18:D19"/>
    <mergeCell ref="F18:F19"/>
    <mergeCell ref="H18:H19"/>
    <mergeCell ref="J18:J19"/>
    <mergeCell ref="L18:L19"/>
    <mergeCell ref="N18:N19"/>
    <mergeCell ref="A20:B21"/>
    <mergeCell ref="C20:C21"/>
    <mergeCell ref="E20:E21"/>
    <mergeCell ref="G20:G21"/>
    <mergeCell ref="I20:I21"/>
    <mergeCell ref="K20:K21"/>
    <mergeCell ref="M20:M21"/>
    <mergeCell ref="C23:H23"/>
    <mergeCell ref="C24:D24"/>
    <mergeCell ref="E24:F24"/>
    <mergeCell ref="G24:H24"/>
    <mergeCell ref="A25:B25"/>
    <mergeCell ref="C37:H37"/>
    <mergeCell ref="A38:B39"/>
    <mergeCell ref="D38:D39"/>
    <mergeCell ref="F38:F39"/>
    <mergeCell ref="H38:H39"/>
    <mergeCell ref="A40:B41"/>
    <mergeCell ref="C40:C41"/>
    <mergeCell ref="E40:E41"/>
    <mergeCell ref="G40:G41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90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37">
      <selection activeCell="H44" sqref="H44"/>
    </sheetView>
  </sheetViews>
  <sheetFormatPr defaultColWidth="9.140625" defaultRowHeight="12.75"/>
  <sheetData>
    <row r="1" ht="12.75">
      <c r="A1" s="2" t="s">
        <v>43</v>
      </c>
    </row>
    <row r="2" ht="12.75">
      <c r="A2" s="2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Meghan</dc:creator>
  <cp:keywords/>
  <dc:description/>
  <cp:lastModifiedBy>Marianne Pike</cp:lastModifiedBy>
  <cp:lastPrinted>2003-06-09T00:18:39Z</cp:lastPrinted>
  <dcterms:created xsi:type="dcterms:W3CDTF">2003-06-08T17:11:48Z</dcterms:created>
  <dcterms:modified xsi:type="dcterms:W3CDTF">2003-10-07T22:19:54Z</dcterms:modified>
  <cp:category/>
  <cp:version/>
  <cp:contentType/>
  <cp:contentStatus/>
</cp:coreProperties>
</file>