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80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<sst xmlns="http://schemas.openxmlformats.org/spreadsheetml/2006/main" count="52" uniqueCount="33">
  <si>
    <t>Vehicle Gearing</t>
  </si>
  <si>
    <t>Gear Ratios</t>
  </si>
  <si>
    <t>First</t>
  </si>
  <si>
    <t>Second</t>
  </si>
  <si>
    <t>Third</t>
  </si>
  <si>
    <t>Fourth</t>
  </si>
  <si>
    <t>Fifth</t>
  </si>
  <si>
    <t>RPM</t>
  </si>
  <si>
    <t>Diff Ratio</t>
  </si>
  <si>
    <t>Gear Ratio</t>
  </si>
  <si>
    <t>1000 RPM</t>
  </si>
  <si>
    <t>calculated.</t>
  </si>
  <si>
    <t>Use the Tab key to move between values.</t>
  </si>
  <si>
    <t>Only values outside of the bordered areas can be altered. The values inside the borders are</t>
  </si>
  <si>
    <t>Vehicle:</t>
  </si>
  <si>
    <t>Gearbox:</t>
  </si>
  <si>
    <t>Differential Ratio</t>
  </si>
  <si>
    <t>Axle Torque</t>
  </si>
  <si>
    <t>Engine Torque</t>
  </si>
  <si>
    <t>Diff Ratio:</t>
  </si>
  <si>
    <t>Not affected by Diff Ratio.</t>
  </si>
  <si>
    <t>Gear change RPM is gear ratio dependant only.</t>
  </si>
  <si>
    <t>Overall Ratios</t>
  </si>
  <si>
    <t>OD or 5 Sp:</t>
  </si>
  <si>
    <t>MGA Twin Cam</t>
  </si>
  <si>
    <t>Close Ratio</t>
  </si>
  <si>
    <t>Gear Ratios:</t>
  </si>
  <si>
    <t>MGB OD .82 (22%)</t>
  </si>
  <si>
    <t>KPH per</t>
  </si>
  <si>
    <t>KPH</t>
  </si>
  <si>
    <t>Diameter of wheel and tyre</t>
  </si>
  <si>
    <t>in cm</t>
  </si>
  <si>
    <t>Compiled by Mick Anderson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</si>
</sst>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5.75"/>
      <name val="Arial"/>
      <family val="0"/>
    </font>
    <font>
      <b/>
      <sz val="19"/>
      <name val="Arial"/>
      <family val="0"/>
    </font>
    <font>
      <b/>
      <sz val="15.7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7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17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175" fontId="0" fillId="0" borderId="8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175" fontId="0" fillId="0" borderId="9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75" fontId="0" fillId="0" borderId="11" xfId="0" applyNumberFormat="1" applyBorder="1" applyAlignment="1">
      <alignment horizontal="right"/>
    </xf>
    <xf numFmtId="175" fontId="0" fillId="0" borderId="12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72" fontId="0" fillId="0" borderId="0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175" fontId="0" fillId="0" borderId="7" xfId="0" applyNumberFormat="1" applyBorder="1" applyAlignment="1">
      <alignment horizontal="right"/>
    </xf>
    <xf numFmtId="175" fontId="0" fillId="0" borderId="14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Gear Change 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Sheet1!$A$68:$A$76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Sheet1!$B$68:$B$76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Gear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9921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(Sheet1!$G$24,Sheet1!$G$27,Sheet1!$G$30,Sheet1!$G$33,Sheet1!$G$36)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Speed In Gears (At RPM specified above).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1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Axle Torque. (At the torque value entered above, not calculated from RPM value entered at page 1).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7625"/>
          <c:w val="0.8985"/>
          <c:h val="0.6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Sheet1!$C$187:$C$191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Sheet1!$D$187:$D$191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Sheet1!$E$187:$E$191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664717"/>
        <c:axId val="20655862"/>
      </c:lineChart>
      <c:catAx>
        <c:axId val="246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Gears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9525</xdr:rowOff>
    </xdr:from>
    <xdr:to>
      <xdr:col>7</xdr:col>
      <xdr:colOff>600075</xdr:colOff>
      <xdr:row>115</xdr:row>
      <xdr:rowOff>0</xdr:rowOff>
    </xdr:to>
    <xdr:graphicFrame>
      <xdr:nvGraphicFramePr>
        <xdr:cNvPr id="1" name="Chart 2"/>
        <xdr:cNvGraphicFramePr/>
      </xdr:nvGraphicFramePr>
      <xdr:xfrm>
        <a:off x="0" y="12687300"/>
        <a:ext cx="56673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7</xdr:col>
      <xdr:colOff>590550</xdr:colOff>
      <xdr:row>164</xdr:row>
      <xdr:rowOff>142875</xdr:rowOff>
    </xdr:to>
    <xdr:graphicFrame>
      <xdr:nvGraphicFramePr>
        <xdr:cNvPr id="2" name="Chart 3"/>
        <xdr:cNvGraphicFramePr/>
      </xdr:nvGraphicFramePr>
      <xdr:xfrm>
        <a:off x="0" y="20821650"/>
        <a:ext cx="565785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193</xdr:row>
      <xdr:rowOff>152400</xdr:rowOff>
    </xdr:from>
    <xdr:to>
      <xdr:col>7</xdr:col>
      <xdr:colOff>600075</xdr:colOff>
      <xdr:row>221</xdr:row>
      <xdr:rowOff>9525</xdr:rowOff>
    </xdr:to>
    <xdr:graphicFrame>
      <xdr:nvGraphicFramePr>
        <xdr:cNvPr id="3" name="Chart 4"/>
        <xdr:cNvGraphicFramePr/>
      </xdr:nvGraphicFramePr>
      <xdr:xfrm>
        <a:off x="114300" y="31689675"/>
        <a:ext cx="555307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5.57421875" style="0" customWidth="1"/>
    <col min="3" max="3" width="10.140625" style="0" customWidth="1"/>
    <col min="7" max="7" width="12.57421875" style="0" customWidth="1"/>
  </cols>
  <sheetData>
    <row r="1" spans="1:8" s="1" customFormat="1" ht="18">
      <c r="A1" s="50"/>
      <c r="B1" s="2"/>
      <c r="C1" s="32"/>
      <c r="D1" s="32" t="s">
        <v>0</v>
      </c>
      <c r="E1" s="32"/>
      <c r="F1" s="2"/>
      <c r="G1" s="2"/>
      <c r="H1" s="2" t="s">
        <v>32</v>
      </c>
    </row>
    <row r="2" spans="1:8" ht="12.75">
      <c r="A2" s="2"/>
      <c r="B2" s="2"/>
      <c r="C2" s="2"/>
      <c r="D2" s="2"/>
      <c r="E2" s="2"/>
      <c r="F2" s="2"/>
      <c r="G2" s="2"/>
      <c r="H2" s="10"/>
    </row>
    <row r="3" spans="1:8" ht="12.75">
      <c r="A3" s="15" t="s">
        <v>13</v>
      </c>
      <c r="B3" s="2"/>
      <c r="C3" s="2"/>
      <c r="D3" s="2"/>
      <c r="E3" s="2"/>
      <c r="F3" s="2"/>
      <c r="G3" s="2"/>
      <c r="H3" s="10"/>
    </row>
    <row r="4" spans="1:8" ht="12.75">
      <c r="A4" s="2" t="s">
        <v>11</v>
      </c>
      <c r="B4" s="28"/>
      <c r="C4" s="28" t="s">
        <v>12</v>
      </c>
      <c r="D4" s="28"/>
      <c r="E4" s="28"/>
      <c r="F4" s="2"/>
      <c r="G4" s="2"/>
      <c r="H4" s="10"/>
    </row>
    <row r="5" spans="1:8" ht="12.75">
      <c r="A5" s="2"/>
      <c r="B5" s="28"/>
      <c r="C5" s="28"/>
      <c r="D5" s="28"/>
      <c r="E5" s="28"/>
      <c r="F5" s="2"/>
      <c r="G5" s="2"/>
      <c r="H5" s="10"/>
    </row>
    <row r="6" spans="1:8" ht="12.75">
      <c r="A6" s="33" t="s">
        <v>14</v>
      </c>
      <c r="B6" s="35" t="s">
        <v>24</v>
      </c>
      <c r="C6" s="30"/>
      <c r="D6" s="28"/>
      <c r="E6" s="28"/>
      <c r="F6" s="2"/>
      <c r="G6" s="2"/>
      <c r="H6" s="10"/>
    </row>
    <row r="7" spans="1:8" ht="12.75">
      <c r="A7" s="33" t="s">
        <v>15</v>
      </c>
      <c r="B7" s="35" t="s">
        <v>25</v>
      </c>
      <c r="C7" s="30"/>
      <c r="D7" s="28"/>
      <c r="E7" s="28"/>
      <c r="F7" s="2"/>
      <c r="G7" s="2"/>
      <c r="H7" s="10"/>
    </row>
    <row r="8" spans="1:8" ht="12.75">
      <c r="A8" s="33" t="s">
        <v>23</v>
      </c>
      <c r="B8" s="35" t="s">
        <v>27</v>
      </c>
      <c r="C8" s="30"/>
      <c r="D8" s="28"/>
      <c r="E8" s="28"/>
      <c r="F8" s="2"/>
      <c r="G8" s="2"/>
      <c r="H8" s="10"/>
    </row>
    <row r="9" spans="1:8" ht="12.75">
      <c r="A9" s="33"/>
      <c r="B9" s="29"/>
      <c r="C9" s="28"/>
      <c r="D9" s="28"/>
      <c r="E9" s="28"/>
      <c r="F9" s="2"/>
      <c r="G9" s="2"/>
      <c r="H9" s="10"/>
    </row>
    <row r="10" spans="1:8" ht="12.75">
      <c r="A10" s="15" t="s">
        <v>30</v>
      </c>
      <c r="B10" s="2"/>
      <c r="C10" s="45">
        <v>63.2</v>
      </c>
      <c r="D10" s="15"/>
      <c r="E10" s="15"/>
      <c r="F10" s="2"/>
      <c r="G10" s="2"/>
      <c r="H10" s="10"/>
    </row>
    <row r="11" spans="1:8" ht="12.75">
      <c r="A11" s="15" t="s">
        <v>31</v>
      </c>
      <c r="B11" s="2"/>
      <c r="C11" s="2"/>
      <c r="D11" s="2"/>
      <c r="E11" s="16"/>
      <c r="F11" s="2"/>
      <c r="G11" s="2"/>
      <c r="H11" s="10"/>
    </row>
    <row r="12" spans="1:8" ht="13.5" thickBot="1">
      <c r="A12" s="15"/>
      <c r="B12" s="2"/>
      <c r="C12" s="2" t="s">
        <v>1</v>
      </c>
      <c r="D12" s="2"/>
      <c r="E12" s="2"/>
      <c r="F12" s="2" t="s">
        <v>22</v>
      </c>
      <c r="G12" s="2"/>
      <c r="H12" s="10"/>
    </row>
    <row r="13" spans="1:8" ht="12.75">
      <c r="A13" s="15" t="s">
        <v>2</v>
      </c>
      <c r="B13" s="2"/>
      <c r="C13" s="43">
        <v>2.445</v>
      </c>
      <c r="D13" s="2"/>
      <c r="E13" s="2"/>
      <c r="F13" s="39">
        <f>C13*A23</f>
        <v>11.124749999999999</v>
      </c>
      <c r="G13" s="2"/>
      <c r="H13" s="10"/>
    </row>
    <row r="14" spans="1:8" ht="12.75">
      <c r="A14" s="15" t="s">
        <v>3</v>
      </c>
      <c r="B14" s="2"/>
      <c r="C14" s="43">
        <v>1.62</v>
      </c>
      <c r="D14" s="2"/>
      <c r="E14" s="16"/>
      <c r="F14" s="40">
        <f>C14*A23</f>
        <v>7.371</v>
      </c>
      <c r="G14" s="2"/>
      <c r="H14" s="10"/>
    </row>
    <row r="15" spans="1:8" ht="12.75">
      <c r="A15" s="15" t="s">
        <v>4</v>
      </c>
      <c r="B15" s="2"/>
      <c r="C15" s="43">
        <v>1.267</v>
      </c>
      <c r="D15" s="2"/>
      <c r="E15" s="16"/>
      <c r="F15" s="40">
        <f>C15*A23</f>
        <v>5.764849999999999</v>
      </c>
      <c r="G15" s="2"/>
      <c r="H15" s="10"/>
    </row>
    <row r="16" spans="1:8" ht="12.75">
      <c r="A16" s="15" t="s">
        <v>5</v>
      </c>
      <c r="B16" s="2"/>
      <c r="C16" s="43">
        <v>1</v>
      </c>
      <c r="D16" s="2"/>
      <c r="E16" s="16"/>
      <c r="F16" s="40">
        <f>C16*A23</f>
        <v>4.55</v>
      </c>
      <c r="G16" s="2"/>
      <c r="H16" s="10"/>
    </row>
    <row r="17" spans="1:8" ht="13.5" thickBot="1">
      <c r="A17" s="15" t="s">
        <v>6</v>
      </c>
      <c r="B17" s="2"/>
      <c r="C17" s="43">
        <v>0.82</v>
      </c>
      <c r="D17" s="2"/>
      <c r="E17" s="16"/>
      <c r="F17" s="41">
        <f>C17*A23</f>
        <v>3.7309999999999994</v>
      </c>
      <c r="G17" s="2"/>
      <c r="H17" s="10"/>
    </row>
    <row r="18" spans="1:8" ht="12.75">
      <c r="A18" s="2"/>
      <c r="B18" s="2"/>
      <c r="C18" s="2"/>
      <c r="D18" s="2"/>
      <c r="E18" s="16"/>
      <c r="F18" s="2"/>
      <c r="G18" s="2"/>
      <c r="H18" s="10"/>
    </row>
    <row r="19" spans="1:8" ht="12.75">
      <c r="A19" s="15" t="s">
        <v>7</v>
      </c>
      <c r="B19" s="2"/>
      <c r="C19" s="44">
        <v>7000</v>
      </c>
      <c r="D19" s="2"/>
      <c r="E19" s="16"/>
      <c r="F19" s="2"/>
      <c r="G19" s="2"/>
      <c r="H19" s="10"/>
    </row>
    <row r="20" spans="1:8" ht="13.5" thickBot="1">
      <c r="A20" s="2"/>
      <c r="B20" s="2"/>
      <c r="C20" s="2"/>
      <c r="D20" s="2"/>
      <c r="E20" s="2"/>
      <c r="F20" s="2"/>
      <c r="G20" s="2"/>
      <c r="H20" s="10"/>
    </row>
    <row r="21" spans="1:8" ht="12.75">
      <c r="A21" s="2" t="s">
        <v>8</v>
      </c>
      <c r="B21" s="2"/>
      <c r="C21" s="23" t="s">
        <v>9</v>
      </c>
      <c r="D21" s="17"/>
      <c r="E21" s="17" t="s">
        <v>28</v>
      </c>
      <c r="F21" s="17" t="s">
        <v>7</v>
      </c>
      <c r="G21" s="18" t="s">
        <v>29</v>
      </c>
      <c r="H21" s="10"/>
    </row>
    <row r="22" spans="1:8" ht="13.5" thickBot="1">
      <c r="A22" s="2"/>
      <c r="B22" s="2"/>
      <c r="C22" s="12"/>
      <c r="D22" s="7"/>
      <c r="E22" s="7" t="s">
        <v>10</v>
      </c>
      <c r="F22" s="7"/>
      <c r="G22" s="24"/>
      <c r="H22" s="10"/>
    </row>
    <row r="23" spans="1:8" ht="12.75">
      <c r="A23" s="43">
        <v>4.55</v>
      </c>
      <c r="B23" s="2"/>
      <c r="C23" s="31">
        <f>C13</f>
        <v>2.445</v>
      </c>
      <c r="D23" s="17"/>
      <c r="E23" s="19">
        <f>C10*1.886/A23/C23</f>
        <v>10.714416054293356</v>
      </c>
      <c r="F23" s="17">
        <v>0</v>
      </c>
      <c r="G23" s="18">
        <v>0</v>
      </c>
      <c r="H23" s="10"/>
    </row>
    <row r="24" spans="1:8" ht="13.5" thickBot="1">
      <c r="A24" s="34"/>
      <c r="B24" s="2"/>
      <c r="C24" s="6"/>
      <c r="D24" s="7"/>
      <c r="E24" s="8"/>
      <c r="F24" s="7">
        <f>C19</f>
        <v>7000</v>
      </c>
      <c r="G24" s="9">
        <f>E23*C19/1000</f>
        <v>75.00091238005349</v>
      </c>
      <c r="H24" s="10"/>
    </row>
    <row r="25" spans="1:8" ht="13.5" thickBot="1">
      <c r="A25" s="34"/>
      <c r="B25" s="2"/>
      <c r="C25" s="3"/>
      <c r="D25" s="2"/>
      <c r="E25" s="4"/>
      <c r="F25" s="2"/>
      <c r="G25" s="5"/>
      <c r="H25" s="10"/>
    </row>
    <row r="26" spans="1:8" ht="12.75">
      <c r="A26" s="34"/>
      <c r="B26" s="2"/>
      <c r="C26" s="31">
        <f>C14</f>
        <v>1.62</v>
      </c>
      <c r="D26" s="17"/>
      <c r="E26" s="19">
        <f>C10*1.886/A23/C26</f>
        <v>16.170831637498303</v>
      </c>
      <c r="F26" s="20">
        <f>G26*1000/E26</f>
        <v>4638.0368098159515</v>
      </c>
      <c r="G26" s="21">
        <f>G24</f>
        <v>75.00091238005349</v>
      </c>
      <c r="H26" s="10"/>
    </row>
    <row r="27" spans="1:8" ht="13.5" thickBot="1">
      <c r="A27" s="2"/>
      <c r="B27" s="2"/>
      <c r="C27" s="6"/>
      <c r="D27" s="7"/>
      <c r="E27" s="8"/>
      <c r="F27" s="7">
        <f>C19</f>
        <v>7000</v>
      </c>
      <c r="G27" s="9">
        <f>E26*C19/1000</f>
        <v>113.19582146248813</v>
      </c>
      <c r="H27" s="10"/>
    </row>
    <row r="28" spans="1:8" ht="13.5" thickBot="1">
      <c r="A28" s="2"/>
      <c r="B28" s="2"/>
      <c r="C28" s="3"/>
      <c r="D28" s="2"/>
      <c r="E28" s="4"/>
      <c r="F28" s="2"/>
      <c r="G28" s="5"/>
      <c r="H28" s="10"/>
    </row>
    <row r="29" spans="1:8" ht="12.75">
      <c r="A29" s="2"/>
      <c r="B29" s="2"/>
      <c r="C29" s="31">
        <f>C15</f>
        <v>1.267</v>
      </c>
      <c r="D29" s="17"/>
      <c r="E29" s="19">
        <f>C10*1.886/A23/C29</f>
        <v>20.676201462310384</v>
      </c>
      <c r="F29" s="20">
        <f>G29*1000/E29</f>
        <v>5474.69135802469</v>
      </c>
      <c r="G29" s="21">
        <f>G27</f>
        <v>113.19582146248813</v>
      </c>
      <c r="H29" s="10"/>
    </row>
    <row r="30" spans="1:8" ht="13.5" thickBot="1">
      <c r="A30" s="2"/>
      <c r="B30" s="2"/>
      <c r="C30" s="6"/>
      <c r="D30" s="7"/>
      <c r="E30" s="8"/>
      <c r="F30" s="7">
        <f>C19</f>
        <v>7000</v>
      </c>
      <c r="G30" s="9">
        <f>E29*C19/1000</f>
        <v>144.7334102361727</v>
      </c>
      <c r="H30" s="10"/>
    </row>
    <row r="31" spans="1:8" ht="13.5" thickBot="1">
      <c r="A31" s="2"/>
      <c r="B31" s="2"/>
      <c r="C31" s="3"/>
      <c r="D31" s="2"/>
      <c r="E31" s="4"/>
      <c r="F31" s="2"/>
      <c r="G31" s="5"/>
      <c r="H31" s="10"/>
    </row>
    <row r="32" spans="1:8" ht="12.75">
      <c r="A32" s="2"/>
      <c r="B32" s="2"/>
      <c r="C32" s="31">
        <f>C16</f>
        <v>1</v>
      </c>
      <c r="D32" s="17"/>
      <c r="E32" s="19">
        <f>C10*1.886/A23/C32</f>
        <v>26.196747252747254</v>
      </c>
      <c r="F32" s="20">
        <f>G32*1000/E32</f>
        <v>5524.86187845304</v>
      </c>
      <c r="G32" s="21">
        <f>G30</f>
        <v>144.7334102361727</v>
      </c>
      <c r="H32" s="10"/>
    </row>
    <row r="33" spans="1:8" ht="13.5" thickBot="1">
      <c r="A33" s="2"/>
      <c r="B33" s="2"/>
      <c r="C33" s="6"/>
      <c r="D33" s="7"/>
      <c r="E33" s="8"/>
      <c r="F33" s="7">
        <f>C19</f>
        <v>7000</v>
      </c>
      <c r="G33" s="9">
        <f>E32*C19/1000</f>
        <v>183.37723076923078</v>
      </c>
      <c r="H33" s="10"/>
    </row>
    <row r="34" spans="1:8" ht="13.5" thickBot="1">
      <c r="A34" s="2"/>
      <c r="B34" s="2"/>
      <c r="C34" s="3"/>
      <c r="D34" s="2"/>
      <c r="E34" s="4"/>
      <c r="F34" s="2"/>
      <c r="G34" s="5"/>
      <c r="H34" s="10"/>
    </row>
    <row r="35" spans="1:8" ht="12.75">
      <c r="A35" s="2"/>
      <c r="B35" s="2"/>
      <c r="C35" s="31">
        <f>C17</f>
        <v>0.82</v>
      </c>
      <c r="D35" s="17"/>
      <c r="E35" s="19">
        <f>C10*1.886/A23/C35</f>
        <v>31.94725274725275</v>
      </c>
      <c r="F35" s="20">
        <f>G35*1000/E35</f>
        <v>5740</v>
      </c>
      <c r="G35" s="21">
        <f>G33</f>
        <v>183.37723076923078</v>
      </c>
      <c r="H35" s="10"/>
    </row>
    <row r="36" spans="1:8" ht="13.5" thickBot="1">
      <c r="A36" s="2"/>
      <c r="B36" s="2"/>
      <c r="C36" s="11"/>
      <c r="D36" s="7"/>
      <c r="E36" s="8"/>
      <c r="F36" s="7">
        <f>C19</f>
        <v>7000</v>
      </c>
      <c r="G36" s="9">
        <f>E35*C19/1000</f>
        <v>223.63076923076926</v>
      </c>
      <c r="H36" s="10"/>
    </row>
    <row r="37" spans="1:8" ht="12.75">
      <c r="A37" s="2"/>
      <c r="B37" s="2"/>
      <c r="C37" s="13"/>
      <c r="D37" s="2"/>
      <c r="E37" s="4"/>
      <c r="F37" s="2"/>
      <c r="G37" s="14"/>
      <c r="H37" s="10"/>
    </row>
    <row r="38" spans="1:8" ht="12.75">
      <c r="A38" s="2"/>
      <c r="B38" s="2"/>
      <c r="C38" s="13"/>
      <c r="D38" s="2"/>
      <c r="E38" s="4"/>
      <c r="F38" s="2"/>
      <c r="G38" s="14"/>
      <c r="H38" s="10"/>
    </row>
    <row r="39" spans="1:8" ht="12.75">
      <c r="A39" s="2"/>
      <c r="B39" s="2"/>
      <c r="C39" s="13"/>
      <c r="D39" s="2"/>
      <c r="E39" s="4"/>
      <c r="F39" s="2"/>
      <c r="G39" s="14"/>
      <c r="H39" s="10"/>
    </row>
    <row r="40" spans="1:8" ht="12.75">
      <c r="A40" s="2"/>
      <c r="B40" s="2"/>
      <c r="C40" s="13"/>
      <c r="D40" s="2"/>
      <c r="E40" s="4"/>
      <c r="F40" s="2"/>
      <c r="G40" s="14"/>
      <c r="H40" s="10"/>
    </row>
    <row r="41" spans="1:8" ht="12.75">
      <c r="A41" s="2"/>
      <c r="B41" s="2"/>
      <c r="C41" s="13"/>
      <c r="D41" s="2"/>
      <c r="E41" s="4"/>
      <c r="F41" s="2"/>
      <c r="G41" s="14"/>
      <c r="H41" s="10"/>
    </row>
    <row r="42" spans="1:8" ht="12.75">
      <c r="A42" s="2"/>
      <c r="B42" s="2"/>
      <c r="C42" s="13"/>
      <c r="D42" s="2"/>
      <c r="E42" s="4"/>
      <c r="F42" s="2"/>
      <c r="G42" s="14"/>
      <c r="H42" s="10"/>
    </row>
    <row r="43" spans="1:8" ht="12.75">
      <c r="A43" s="2"/>
      <c r="B43" s="2"/>
      <c r="C43" s="13"/>
      <c r="D43" s="2"/>
      <c r="E43" s="4"/>
      <c r="F43" s="2"/>
      <c r="G43" s="14"/>
      <c r="H43" s="10"/>
    </row>
    <row r="44" spans="1:8" ht="12.75">
      <c r="A44" s="2"/>
      <c r="B44" s="2"/>
      <c r="C44" s="13"/>
      <c r="D44" s="2"/>
      <c r="E44" s="4"/>
      <c r="F44" s="2"/>
      <c r="G44" s="14"/>
      <c r="H44" s="10"/>
    </row>
    <row r="45" spans="1:8" ht="12.75">
      <c r="A45" s="2"/>
      <c r="B45" s="2"/>
      <c r="C45" s="13"/>
      <c r="D45" s="2"/>
      <c r="E45" s="4"/>
      <c r="F45" s="2"/>
      <c r="G45" s="14"/>
      <c r="H45" s="10"/>
    </row>
    <row r="46" spans="1:8" ht="12.75">
      <c r="A46" s="2"/>
      <c r="B46" s="2"/>
      <c r="C46" s="13"/>
      <c r="D46" s="2"/>
      <c r="E46" s="4"/>
      <c r="F46" s="2"/>
      <c r="G46" s="14"/>
      <c r="H46" s="10"/>
    </row>
    <row r="47" spans="1:8" ht="12.75">
      <c r="A47" s="2"/>
      <c r="B47" s="2"/>
      <c r="C47" s="13"/>
      <c r="D47" s="2"/>
      <c r="E47" s="4"/>
      <c r="F47" s="2"/>
      <c r="G47" s="14"/>
      <c r="H47" s="10"/>
    </row>
    <row r="48" spans="1:8" ht="12.75">
      <c r="A48" s="2"/>
      <c r="B48" s="2"/>
      <c r="C48" s="13"/>
      <c r="D48" s="2"/>
      <c r="E48" s="4"/>
      <c r="F48" s="2"/>
      <c r="G48" s="14"/>
      <c r="H48" s="10"/>
    </row>
    <row r="49" spans="1:8" ht="12.75">
      <c r="A49" s="2"/>
      <c r="B49" s="2"/>
      <c r="C49" s="13"/>
      <c r="D49" s="2"/>
      <c r="E49" s="4"/>
      <c r="F49" s="2"/>
      <c r="G49" s="14"/>
      <c r="H49" s="10"/>
    </row>
    <row r="50" spans="1:8" ht="12.75">
      <c r="A50" s="2"/>
      <c r="B50" s="2"/>
      <c r="C50" s="13"/>
      <c r="D50" s="2"/>
      <c r="E50" s="4"/>
      <c r="F50" s="2"/>
      <c r="G50" s="14"/>
      <c r="H50" s="10"/>
    </row>
    <row r="51" spans="1:8" ht="12.75">
      <c r="A51" s="2"/>
      <c r="B51" s="2"/>
      <c r="C51" s="13"/>
      <c r="D51" s="2"/>
      <c r="E51" s="4"/>
      <c r="F51" s="2"/>
      <c r="G51" s="14"/>
      <c r="H51" s="10"/>
    </row>
    <row r="52" spans="1:8" ht="12.75">
      <c r="A52" s="2"/>
      <c r="B52" s="2"/>
      <c r="C52" s="13"/>
      <c r="D52" s="2"/>
      <c r="E52" s="4"/>
      <c r="F52" s="2"/>
      <c r="G52" s="14"/>
      <c r="H52" s="10"/>
    </row>
    <row r="53" spans="1:8" ht="12.75">
      <c r="A53" s="2"/>
      <c r="B53" s="2"/>
      <c r="C53" s="13"/>
      <c r="D53" s="2"/>
      <c r="E53" s="4"/>
      <c r="F53" s="2"/>
      <c r="G53" s="14"/>
      <c r="H53" s="10"/>
    </row>
    <row r="54" spans="1:8" ht="12.75">
      <c r="A54" s="2"/>
      <c r="B54" s="2"/>
      <c r="C54" s="13"/>
      <c r="D54" s="2"/>
      <c r="E54" s="4"/>
      <c r="F54" s="2"/>
      <c r="G54" s="14"/>
      <c r="H54" s="10"/>
    </row>
    <row r="55" spans="1:8" ht="12.75">
      <c r="A55" s="2"/>
      <c r="B55" s="2"/>
      <c r="C55" s="13"/>
      <c r="D55" s="2"/>
      <c r="E55" s="4"/>
      <c r="F55" s="2"/>
      <c r="G55" s="14"/>
      <c r="H55" s="10"/>
    </row>
    <row r="56" spans="1:8" ht="12.75">
      <c r="A56" s="2"/>
      <c r="B56" s="2"/>
      <c r="C56" s="13"/>
      <c r="D56" s="2"/>
      <c r="E56" s="4"/>
      <c r="F56" s="2"/>
      <c r="G56" s="14"/>
      <c r="H56" s="10"/>
    </row>
    <row r="57" spans="1:8" ht="12.75">
      <c r="A57" s="2"/>
      <c r="B57" s="2"/>
      <c r="C57" s="13"/>
      <c r="D57" s="2"/>
      <c r="E57" s="4"/>
      <c r="F57" s="2"/>
      <c r="G57" s="14"/>
      <c r="H57" s="10"/>
    </row>
    <row r="58" spans="1:8" ht="12.75">
      <c r="A58" s="2"/>
      <c r="B58" s="2"/>
      <c r="C58" s="13"/>
      <c r="D58" s="2"/>
      <c r="E58" s="4"/>
      <c r="F58" s="2"/>
      <c r="G58" s="14"/>
      <c r="H58" s="10"/>
    </row>
    <row r="59" spans="1:8" ht="12.75">
      <c r="A59" s="2"/>
      <c r="B59" s="2"/>
      <c r="C59" s="13"/>
      <c r="D59" s="2"/>
      <c r="E59" s="4"/>
      <c r="F59" s="2"/>
      <c r="G59" s="14"/>
      <c r="H59" s="10"/>
    </row>
    <row r="60" spans="1:8" ht="12.75">
      <c r="A60" s="2"/>
      <c r="B60" s="2"/>
      <c r="C60" s="13"/>
      <c r="D60" s="2"/>
      <c r="E60" s="4"/>
      <c r="F60" s="2"/>
      <c r="G60" s="14"/>
      <c r="H60" s="10"/>
    </row>
    <row r="61" spans="1:8" ht="12.75">
      <c r="A61" s="2"/>
      <c r="B61" s="2"/>
      <c r="C61" s="13"/>
      <c r="D61" s="2"/>
      <c r="E61" s="4"/>
      <c r="F61" s="2"/>
      <c r="G61" s="14"/>
      <c r="H61" s="10"/>
    </row>
    <row r="62" spans="1:2" s="10" customFormat="1" ht="12.75">
      <c r="A62" s="10" t="s">
        <v>14</v>
      </c>
      <c r="B62" s="10" t="str">
        <f>B6</f>
        <v>MGA Twin Cam</v>
      </c>
    </row>
    <row r="63" spans="1:2" s="10" customFormat="1" ht="12.75">
      <c r="A63" s="10" t="s">
        <v>15</v>
      </c>
      <c r="B63" s="10" t="str">
        <f>B7</f>
        <v>Close Ratio</v>
      </c>
    </row>
    <row r="64" spans="1:2" s="10" customFormat="1" ht="12.75">
      <c r="A64" s="10" t="s">
        <v>23</v>
      </c>
      <c r="B64" s="10" t="str">
        <f>B8</f>
        <v>MGB OD .82 (22%)</v>
      </c>
    </row>
    <row r="65" s="10" customFormat="1" ht="12.75">
      <c r="A65" s="10" t="s">
        <v>21</v>
      </c>
    </row>
    <row r="66" s="10" customFormat="1" ht="12.75">
      <c r="A66" s="10" t="s">
        <v>20</v>
      </c>
    </row>
    <row r="67" spans="2:3" ht="13.5" thickBot="1">
      <c r="B67" s="1"/>
      <c r="C67" s="1"/>
    </row>
    <row r="68" spans="1:3" ht="12.75">
      <c r="A68" s="31">
        <f>C13</f>
        <v>2.445</v>
      </c>
      <c r="B68" s="18">
        <f>F24</f>
        <v>7000</v>
      </c>
      <c r="C68" s="22"/>
    </row>
    <row r="69" spans="1:3" ht="12.75">
      <c r="A69" s="25"/>
      <c r="B69" s="26">
        <f>F26</f>
        <v>4638.0368098159515</v>
      </c>
      <c r="C69" s="22"/>
    </row>
    <row r="70" spans="1:3" ht="12.75">
      <c r="A70" s="36">
        <f>C14</f>
        <v>1.62</v>
      </c>
      <c r="B70" s="27">
        <f>F27</f>
        <v>7000</v>
      </c>
      <c r="C70" s="22"/>
    </row>
    <row r="71" spans="1:3" ht="12.75">
      <c r="A71" s="25"/>
      <c r="B71" s="26">
        <f>F29</f>
        <v>5474.69135802469</v>
      </c>
      <c r="C71" s="22"/>
    </row>
    <row r="72" spans="1:3" ht="12.75">
      <c r="A72" s="36">
        <f>C15</f>
        <v>1.267</v>
      </c>
      <c r="B72" s="27">
        <f>F30</f>
        <v>7000</v>
      </c>
      <c r="C72" s="22"/>
    </row>
    <row r="73" spans="1:3" ht="12.75">
      <c r="A73" s="25"/>
      <c r="B73" s="26">
        <f>F32</f>
        <v>5524.86187845304</v>
      </c>
      <c r="C73" s="22"/>
    </row>
    <row r="74" spans="1:3" ht="12.75">
      <c r="A74" s="36">
        <f>C16</f>
        <v>1</v>
      </c>
      <c r="B74" s="27">
        <f>F33</f>
        <v>7000</v>
      </c>
      <c r="C74" s="22"/>
    </row>
    <row r="75" spans="1:3" ht="12.75">
      <c r="A75" s="25"/>
      <c r="B75" s="26">
        <f>F35</f>
        <v>5740</v>
      </c>
      <c r="C75" s="22"/>
    </row>
    <row r="76" spans="1:3" ht="13.5" thickBot="1">
      <c r="A76" s="11">
        <f>C17</f>
        <v>0.82</v>
      </c>
      <c r="B76" s="24">
        <f>F36</f>
        <v>7000</v>
      </c>
      <c r="C76" s="22"/>
    </row>
    <row r="121" spans="1:7" ht="13.5" thickBot="1">
      <c r="A121" t="s">
        <v>14</v>
      </c>
      <c r="B121" t="str">
        <f>B6</f>
        <v>MGA Twin Cam</v>
      </c>
      <c r="E121" s="2" t="s">
        <v>26</v>
      </c>
      <c r="G121" t="s">
        <v>22</v>
      </c>
    </row>
    <row r="122" spans="1:7" ht="12.75">
      <c r="A122" t="s">
        <v>15</v>
      </c>
      <c r="B122" t="str">
        <f>B7</f>
        <v>Close Ratio</v>
      </c>
      <c r="E122" s="39">
        <f>C13</f>
        <v>2.445</v>
      </c>
      <c r="G122" s="39">
        <f>C13*A23</f>
        <v>11.124749999999999</v>
      </c>
    </row>
    <row r="123" spans="1:7" ht="13.5" thickBot="1">
      <c r="A123" t="s">
        <v>23</v>
      </c>
      <c r="B123" t="str">
        <f>B8</f>
        <v>MGB OD .82 (22%)</v>
      </c>
      <c r="E123" s="40">
        <f>C14</f>
        <v>1.62</v>
      </c>
      <c r="G123" s="42">
        <f>C14*A23</f>
        <v>7.371</v>
      </c>
    </row>
    <row r="124" spans="1:7" ht="12.75">
      <c r="A124" s="37" t="s">
        <v>19</v>
      </c>
      <c r="B124" s="51">
        <f>A23</f>
        <v>4.55</v>
      </c>
      <c r="E124" s="40">
        <f>C15</f>
        <v>1.267</v>
      </c>
      <c r="G124" s="40">
        <f>C15*A23</f>
        <v>5.764849999999999</v>
      </c>
    </row>
    <row r="125" spans="1:7" ht="13.5" thickBot="1">
      <c r="A125" s="38" t="s">
        <v>7</v>
      </c>
      <c r="B125" s="46">
        <f>C19</f>
        <v>7000</v>
      </c>
      <c r="E125" s="40">
        <f>C16</f>
        <v>1</v>
      </c>
      <c r="G125" s="40">
        <f>C16*A23</f>
        <v>4.55</v>
      </c>
    </row>
    <row r="126" spans="5:7" ht="13.5" thickBot="1">
      <c r="E126" s="41">
        <f>C17</f>
        <v>0.82</v>
      </c>
      <c r="G126" s="41">
        <f>C17*A23</f>
        <v>3.7309999999999994</v>
      </c>
    </row>
    <row r="180" spans="1:2" ht="12.75">
      <c r="A180" t="s">
        <v>14</v>
      </c>
      <c r="B180" t="str">
        <f>B6</f>
        <v>MGA Twin Cam</v>
      </c>
    </row>
    <row r="181" spans="1:2" ht="12.75">
      <c r="A181" t="s">
        <v>15</v>
      </c>
      <c r="B181" t="str">
        <f>B7</f>
        <v>Close Ratio</v>
      </c>
    </row>
    <row r="182" spans="1:2" ht="12.75">
      <c r="A182" t="s">
        <v>23</v>
      </c>
      <c r="B182" t="str">
        <f>B8</f>
        <v>MGB OD .82 (22%)</v>
      </c>
    </row>
    <row r="184" spans="1:3" ht="12.75">
      <c r="A184" s="53" t="s">
        <v>18</v>
      </c>
      <c r="C184" s="54">
        <v>105</v>
      </c>
    </row>
    <row r="186" spans="3:7" ht="13.5" thickBot="1">
      <c r="C186" t="s">
        <v>1</v>
      </c>
      <c r="E186" t="s">
        <v>17</v>
      </c>
      <c r="G186" t="s">
        <v>22</v>
      </c>
    </row>
    <row r="187" spans="1:7" ht="12.75">
      <c r="A187" t="s">
        <v>2</v>
      </c>
      <c r="C187" s="39">
        <f>C13</f>
        <v>2.445</v>
      </c>
      <c r="E187" s="48">
        <f>C184*C187*C193</f>
        <v>1168.0987499999999</v>
      </c>
      <c r="G187" s="39">
        <f>C13*A23</f>
        <v>11.124749999999999</v>
      </c>
    </row>
    <row r="188" spans="1:7" ht="12.75">
      <c r="A188" t="s">
        <v>3</v>
      </c>
      <c r="C188" s="40">
        <f>C14</f>
        <v>1.62</v>
      </c>
      <c r="E188" s="49">
        <f>C184*C188*C193</f>
        <v>773.955</v>
      </c>
      <c r="G188" s="40">
        <f>C14*A23</f>
        <v>7.371</v>
      </c>
    </row>
    <row r="189" spans="1:7" ht="12.75">
      <c r="A189" t="s">
        <v>4</v>
      </c>
      <c r="C189" s="40">
        <f>C15</f>
        <v>1.267</v>
      </c>
      <c r="E189" s="49">
        <f>C184*C189*C193</f>
        <v>605.3092499999999</v>
      </c>
      <c r="G189" s="40">
        <f>C15*A23</f>
        <v>5.764849999999999</v>
      </c>
    </row>
    <row r="190" spans="1:7" ht="12.75">
      <c r="A190" t="s">
        <v>5</v>
      </c>
      <c r="C190" s="40">
        <f>C16</f>
        <v>1</v>
      </c>
      <c r="E190" s="49">
        <f>C184*C190*C193</f>
        <v>477.75</v>
      </c>
      <c r="G190" s="40">
        <f>C16*A23</f>
        <v>4.55</v>
      </c>
    </row>
    <row r="191" spans="1:7" ht="13.5" thickBot="1">
      <c r="A191" t="s">
        <v>6</v>
      </c>
      <c r="C191" s="41">
        <f>C17</f>
        <v>0.82</v>
      </c>
      <c r="E191" s="47">
        <f>C184*C191*C193</f>
        <v>391.75499999999994</v>
      </c>
      <c r="G191" s="41">
        <f>C17*A23</f>
        <v>3.7309999999999994</v>
      </c>
    </row>
    <row r="192" ht="13.5" thickBot="1">
      <c r="C192" s="2"/>
    </row>
    <row r="193" spans="1:3" ht="13.5" thickBot="1">
      <c r="A193" t="s">
        <v>16</v>
      </c>
      <c r="C193" s="52">
        <f>A23</f>
        <v>4.55</v>
      </c>
    </row>
  </sheetData>
  <sheetProtection password="E870" sheet="1" objects="1" scenarios="1"/>
  <printOptions gridLines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 Ratio Spreadsheets</dc:title>
  <dc:subject/>
  <dc:creator>Mick Anderson</dc:creator>
  <cp:keywords/>
  <dc:description/>
  <cp:lastModifiedBy>Michael Anderson</cp:lastModifiedBy>
  <cp:lastPrinted>2001-06-10T11:08:51Z</cp:lastPrinted>
  <dcterms:created xsi:type="dcterms:W3CDTF">1999-05-04T11:04:51Z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